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0280" windowHeight="8265"/>
  </bookViews>
  <sheets>
    <sheet name="家具" sheetId="1" r:id="rId1"/>
    <sheet name="壁紙・絨毯" sheetId="2" r:id="rId2"/>
    <sheet name="服" sheetId="16" r:id="rId3"/>
    <sheet name="服分類" sheetId="4" r:id="rId4"/>
    <sheet name="帽子・アクセ" sheetId="5" r:id="rId5"/>
    <sheet name="傘" sheetId="6" r:id="rId6"/>
    <sheet name="便箋" sheetId="7" r:id="rId7"/>
    <sheet name="ハニワ" sheetId="8" r:id="rId8"/>
    <sheet name="化石" sheetId="9" r:id="rId9"/>
    <sheet name="魚" sheetId="10" r:id="rId10"/>
    <sheet name="虫" sheetId="11" r:id="rId11"/>
    <sheet name="住民" sheetId="12" r:id="rId12"/>
    <sheet name="ミュージック" sheetId="17" r:id="rId13"/>
    <sheet name="名画・パロンチーノ" sheetId="18" r:id="rId14"/>
  </sheets>
  <definedNames>
    <definedName name="_xlnm._FilterDatabase" localSheetId="0" hidden="1">家具!$A$10:$V$707</definedName>
    <definedName name="_xlnm._FilterDatabase" localSheetId="9" hidden="1">魚!$A$11:$AD$11</definedName>
    <definedName name="_xlnm._FilterDatabase" localSheetId="11" hidden="1">住民!$A$6:$N$216</definedName>
    <definedName name="_xlnm._FilterDatabase" localSheetId="10" hidden="1">虫!$A$10:$AD$10</definedName>
    <definedName name="_xlnm._FilterDatabase" localSheetId="2" hidden="1">服!$A$7:$R$7</definedName>
    <definedName name="_xlnm._FilterDatabase" localSheetId="1" hidden="1">壁紙・絨毯!$A$9:$O$9</definedName>
    <definedName name="_xlnm._FilterDatabase" localSheetId="4" hidden="1">帽子・アクセ!$A$8:$R$8</definedName>
  </definedNames>
  <calcPr calcId="125725"/>
</workbook>
</file>

<file path=xl/calcChain.xml><?xml version="1.0" encoding="utf-8"?>
<calcChain xmlns="http://schemas.openxmlformats.org/spreadsheetml/2006/main">
  <c r="C5" i="5"/>
  <c r="E26" i="6"/>
  <c r="N714" i="1"/>
  <c r="O714"/>
  <c r="P714"/>
  <c r="Q714"/>
  <c r="R714"/>
  <c r="S714"/>
  <c r="T714"/>
  <c r="U714"/>
  <c r="V714"/>
  <c r="N715"/>
  <c r="O715"/>
  <c r="P715"/>
  <c r="Q715"/>
  <c r="R715"/>
  <c r="S715"/>
  <c r="T715"/>
  <c r="U715"/>
  <c r="V715"/>
  <c r="N716"/>
  <c r="O716"/>
  <c r="P716"/>
  <c r="Q716"/>
  <c r="R716"/>
  <c r="S716"/>
  <c r="T716"/>
  <c r="U716"/>
  <c r="V716"/>
  <c r="O713"/>
  <c r="P713"/>
  <c r="Q713"/>
  <c r="R713"/>
  <c r="S713"/>
  <c r="T713"/>
  <c r="U713"/>
  <c r="V713"/>
  <c r="F711"/>
  <c r="F712"/>
  <c r="F713"/>
  <c r="F714"/>
  <c r="F715"/>
  <c r="F716"/>
  <c r="F710"/>
  <c r="V710" s="1"/>
  <c r="N713"/>
  <c r="V712"/>
  <c r="U712"/>
  <c r="T712"/>
  <c r="S712"/>
  <c r="R712"/>
  <c r="Q712"/>
  <c r="P712"/>
  <c r="O712"/>
  <c r="N712"/>
  <c r="U710"/>
  <c r="S710"/>
  <c r="Q710"/>
  <c r="O710"/>
  <c r="V711"/>
  <c r="U711"/>
  <c r="T711"/>
  <c r="S711"/>
  <c r="R711"/>
  <c r="Q711"/>
  <c r="P711"/>
  <c r="O711"/>
  <c r="N711"/>
  <c r="G189" i="5"/>
  <c r="G188"/>
  <c r="G187"/>
  <c r="C7" i="1"/>
  <c r="V61" i="11"/>
  <c r="W61"/>
  <c r="X61"/>
  <c r="Y61"/>
  <c r="Z61"/>
  <c r="AA61"/>
  <c r="AB61"/>
  <c r="AC61"/>
  <c r="AD61"/>
  <c r="V60"/>
  <c r="W60"/>
  <c r="X60"/>
  <c r="Y60"/>
  <c r="Z60"/>
  <c r="AA60"/>
  <c r="AB60"/>
  <c r="AC60"/>
  <c r="AD60"/>
  <c r="V56"/>
  <c r="W56"/>
  <c r="X56"/>
  <c r="Y56"/>
  <c r="Z56"/>
  <c r="AA56"/>
  <c r="AB56"/>
  <c r="AC56"/>
  <c r="AD56"/>
  <c r="V49"/>
  <c r="W49"/>
  <c r="X49"/>
  <c r="Y49"/>
  <c r="Z49"/>
  <c r="AA49"/>
  <c r="AB49"/>
  <c r="AC49"/>
  <c r="AD49"/>
  <c r="V47"/>
  <c r="W47"/>
  <c r="X47"/>
  <c r="Y47"/>
  <c r="Z47"/>
  <c r="AA47"/>
  <c r="AB47"/>
  <c r="AC47"/>
  <c r="AD47"/>
  <c r="V45"/>
  <c r="W45"/>
  <c r="X45"/>
  <c r="Y45"/>
  <c r="Z45"/>
  <c r="AA45"/>
  <c r="AB45"/>
  <c r="AC45"/>
  <c r="AD45"/>
  <c r="V39"/>
  <c r="W39"/>
  <c r="X39"/>
  <c r="Y39"/>
  <c r="Z39"/>
  <c r="AA39"/>
  <c r="AB39"/>
  <c r="AC39"/>
  <c r="AD39"/>
  <c r="V36"/>
  <c r="W36"/>
  <c r="X36"/>
  <c r="Y36"/>
  <c r="Z36"/>
  <c r="AA36"/>
  <c r="AB36"/>
  <c r="AC36"/>
  <c r="AD36"/>
  <c r="AD74"/>
  <c r="AC74"/>
  <c r="AB74"/>
  <c r="AA74"/>
  <c r="Z74"/>
  <c r="Y74"/>
  <c r="X74"/>
  <c r="W74"/>
  <c r="V74"/>
  <c r="AD73"/>
  <c r="AC73"/>
  <c r="AB73"/>
  <c r="AA73"/>
  <c r="Z73"/>
  <c r="Y73"/>
  <c r="X73"/>
  <c r="W73"/>
  <c r="V73"/>
  <c r="AD72"/>
  <c r="AC72"/>
  <c r="AB72"/>
  <c r="AA72"/>
  <c r="Z72"/>
  <c r="Y72"/>
  <c r="X72"/>
  <c r="W72"/>
  <c r="V72"/>
  <c r="AD71"/>
  <c r="AC71"/>
  <c r="AB71"/>
  <c r="AA71"/>
  <c r="Z71"/>
  <c r="Y71"/>
  <c r="X71"/>
  <c r="W71"/>
  <c r="V71"/>
  <c r="AD70"/>
  <c r="AC70"/>
  <c r="AB70"/>
  <c r="AA70"/>
  <c r="Z70"/>
  <c r="Y70"/>
  <c r="X70"/>
  <c r="W70"/>
  <c r="V70"/>
  <c r="AD69"/>
  <c r="AC69"/>
  <c r="AB69"/>
  <c r="AA69"/>
  <c r="Z69"/>
  <c r="Y69"/>
  <c r="X69"/>
  <c r="W69"/>
  <c r="V69"/>
  <c r="AD68"/>
  <c r="AC68"/>
  <c r="AB68"/>
  <c r="AA68"/>
  <c r="Z68"/>
  <c r="Y68"/>
  <c r="X68"/>
  <c r="W68"/>
  <c r="V68"/>
  <c r="AD67"/>
  <c r="AC67"/>
  <c r="AB67"/>
  <c r="AA67"/>
  <c r="Z67"/>
  <c r="Y67"/>
  <c r="X67"/>
  <c r="W67"/>
  <c r="V67"/>
  <c r="AD65"/>
  <c r="AC65"/>
  <c r="AB65"/>
  <c r="AA65"/>
  <c r="Z65"/>
  <c r="Y65"/>
  <c r="X65"/>
  <c r="W65"/>
  <c r="V65"/>
  <c r="AD64"/>
  <c r="AC64"/>
  <c r="AB64"/>
  <c r="AA64"/>
  <c r="Z64"/>
  <c r="Y64"/>
  <c r="X64"/>
  <c r="W64"/>
  <c r="V64"/>
  <c r="AD63"/>
  <c r="AC63"/>
  <c r="AB63"/>
  <c r="AA63"/>
  <c r="Z63"/>
  <c r="Y63"/>
  <c r="X63"/>
  <c r="W63"/>
  <c r="V63"/>
  <c r="AD62"/>
  <c r="AC62"/>
  <c r="AB62"/>
  <c r="AA62"/>
  <c r="Z62"/>
  <c r="Y62"/>
  <c r="X62"/>
  <c r="W62"/>
  <c r="V62"/>
  <c r="AD59"/>
  <c r="AC59"/>
  <c r="AB59"/>
  <c r="AA59"/>
  <c r="Z59"/>
  <c r="Y59"/>
  <c r="X59"/>
  <c r="W59"/>
  <c r="V59"/>
  <c r="AD58"/>
  <c r="AC58"/>
  <c r="AB58"/>
  <c r="AA58"/>
  <c r="Z58"/>
  <c r="Y58"/>
  <c r="X58"/>
  <c r="W58"/>
  <c r="V58"/>
  <c r="AD57"/>
  <c r="AC57"/>
  <c r="AB57"/>
  <c r="AA57"/>
  <c r="Z57"/>
  <c r="Y57"/>
  <c r="X57"/>
  <c r="W57"/>
  <c r="V57"/>
  <c r="AD50"/>
  <c r="AC50"/>
  <c r="AB50"/>
  <c r="AA50"/>
  <c r="Z50"/>
  <c r="Y50"/>
  <c r="X50"/>
  <c r="W50"/>
  <c r="V50"/>
  <c r="AD55"/>
  <c r="AC55"/>
  <c r="AB55"/>
  <c r="AA55"/>
  <c r="Z55"/>
  <c r="Y55"/>
  <c r="X55"/>
  <c r="W55"/>
  <c r="V55"/>
  <c r="AD52"/>
  <c r="AC52"/>
  <c r="AB52"/>
  <c r="AA52"/>
  <c r="Z52"/>
  <c r="Y52"/>
  <c r="X52"/>
  <c r="W52"/>
  <c r="V52"/>
  <c r="AD66"/>
  <c r="AC66"/>
  <c r="AB66"/>
  <c r="AA66"/>
  <c r="Z66"/>
  <c r="Y66"/>
  <c r="X66"/>
  <c r="W66"/>
  <c r="V66"/>
  <c r="AD51"/>
  <c r="AC51"/>
  <c r="AB51"/>
  <c r="AA51"/>
  <c r="Z51"/>
  <c r="Y51"/>
  <c r="X51"/>
  <c r="W51"/>
  <c r="V51"/>
  <c r="AD54"/>
  <c r="AC54"/>
  <c r="AB54"/>
  <c r="AA54"/>
  <c r="Z54"/>
  <c r="Y54"/>
  <c r="X54"/>
  <c r="W54"/>
  <c r="V54"/>
  <c r="AD53"/>
  <c r="AC53"/>
  <c r="AB53"/>
  <c r="AA53"/>
  <c r="Z53"/>
  <c r="Y53"/>
  <c r="X53"/>
  <c r="W53"/>
  <c r="V53"/>
  <c r="AD48"/>
  <c r="AC48"/>
  <c r="AB48"/>
  <c r="AA48"/>
  <c r="Z48"/>
  <c r="Y48"/>
  <c r="X48"/>
  <c r="W48"/>
  <c r="V48"/>
  <c r="AD46"/>
  <c r="AC46"/>
  <c r="AB46"/>
  <c r="AA46"/>
  <c r="Z46"/>
  <c r="Y46"/>
  <c r="X46"/>
  <c r="W46"/>
  <c r="V46"/>
  <c r="AD44"/>
  <c r="AC44"/>
  <c r="AB44"/>
  <c r="AA44"/>
  <c r="Z44"/>
  <c r="Y44"/>
  <c r="X44"/>
  <c r="W44"/>
  <c r="V44"/>
  <c r="AD43"/>
  <c r="AC43"/>
  <c r="AB43"/>
  <c r="AA43"/>
  <c r="Z43"/>
  <c r="Y43"/>
  <c r="X43"/>
  <c r="W43"/>
  <c r="V43"/>
  <c r="AD42"/>
  <c r="AC42"/>
  <c r="AB42"/>
  <c r="AA42"/>
  <c r="Z42"/>
  <c r="Y42"/>
  <c r="X42"/>
  <c r="W42"/>
  <c r="V42"/>
  <c r="AD41"/>
  <c r="AC41"/>
  <c r="AB41"/>
  <c r="AA41"/>
  <c r="Z41"/>
  <c r="Y41"/>
  <c r="X41"/>
  <c r="W41"/>
  <c r="V41"/>
  <c r="AD40"/>
  <c r="AC40"/>
  <c r="AB40"/>
  <c r="AA40"/>
  <c r="Z40"/>
  <c r="Y40"/>
  <c r="X40"/>
  <c r="W40"/>
  <c r="V40"/>
  <c r="AD38"/>
  <c r="AC38"/>
  <c r="AB38"/>
  <c r="AA38"/>
  <c r="Z38"/>
  <c r="Y38"/>
  <c r="X38"/>
  <c r="W38"/>
  <c r="V38"/>
  <c r="AD37"/>
  <c r="AC37"/>
  <c r="AB37"/>
  <c r="AA37"/>
  <c r="Z37"/>
  <c r="Y37"/>
  <c r="X37"/>
  <c r="W37"/>
  <c r="V37"/>
  <c r="AD35"/>
  <c r="AC35"/>
  <c r="AB35"/>
  <c r="AA35"/>
  <c r="Z35"/>
  <c r="Y35"/>
  <c r="X35"/>
  <c r="W35"/>
  <c r="V35"/>
  <c r="AD34"/>
  <c r="AC34"/>
  <c r="AB34"/>
  <c r="AA34"/>
  <c r="Z34"/>
  <c r="Y34"/>
  <c r="X34"/>
  <c r="W34"/>
  <c r="V34"/>
  <c r="AD33"/>
  <c r="AC33"/>
  <c r="AB33"/>
  <c r="AA33"/>
  <c r="Z33"/>
  <c r="Y33"/>
  <c r="X33"/>
  <c r="W33"/>
  <c r="V33"/>
  <c r="AD32"/>
  <c r="AC32"/>
  <c r="AB32"/>
  <c r="AA32"/>
  <c r="Z32"/>
  <c r="Y32"/>
  <c r="X32"/>
  <c r="W32"/>
  <c r="V32"/>
  <c r="AD31"/>
  <c r="AC31"/>
  <c r="AB31"/>
  <c r="AA31"/>
  <c r="Z31"/>
  <c r="Y31"/>
  <c r="X31"/>
  <c r="W31"/>
  <c r="V31"/>
  <c r="AD30"/>
  <c r="AC30"/>
  <c r="AB30"/>
  <c r="AA30"/>
  <c r="Z30"/>
  <c r="Y30"/>
  <c r="X30"/>
  <c r="W30"/>
  <c r="V30"/>
  <c r="AD29"/>
  <c r="AC29"/>
  <c r="AB29"/>
  <c r="AA29"/>
  <c r="Z29"/>
  <c r="Y29"/>
  <c r="X29"/>
  <c r="W29"/>
  <c r="V29"/>
  <c r="AD28"/>
  <c r="AC28"/>
  <c r="AB28"/>
  <c r="AA28"/>
  <c r="Z28"/>
  <c r="Y28"/>
  <c r="X28"/>
  <c r="W28"/>
  <c r="V28"/>
  <c r="AD27"/>
  <c r="AC27"/>
  <c r="AB27"/>
  <c r="AA27"/>
  <c r="Z27"/>
  <c r="Y27"/>
  <c r="X27"/>
  <c r="W27"/>
  <c r="V27"/>
  <c r="AD26"/>
  <c r="AC26"/>
  <c r="AB26"/>
  <c r="AA26"/>
  <c r="Z26"/>
  <c r="Y26"/>
  <c r="X26"/>
  <c r="W26"/>
  <c r="V26"/>
  <c r="AD25"/>
  <c r="AC25"/>
  <c r="AB25"/>
  <c r="AA25"/>
  <c r="Z25"/>
  <c r="Y25"/>
  <c r="X25"/>
  <c r="W25"/>
  <c r="V25"/>
  <c r="AD24"/>
  <c r="AC24"/>
  <c r="AB24"/>
  <c r="AA24"/>
  <c r="Z24"/>
  <c r="Y24"/>
  <c r="X24"/>
  <c r="W24"/>
  <c r="V24"/>
  <c r="N710" i="1" l="1"/>
  <c r="P710"/>
  <c r="R710"/>
  <c r="T710"/>
  <c r="V18" i="11"/>
  <c r="W18"/>
  <c r="X18"/>
  <c r="Y18"/>
  <c r="Z18"/>
  <c r="AA18"/>
  <c r="AB18"/>
  <c r="AC18"/>
  <c r="AD18"/>
  <c r="V15"/>
  <c r="W15"/>
  <c r="X15"/>
  <c r="Y15"/>
  <c r="Z15"/>
  <c r="AA15"/>
  <c r="AB15"/>
  <c r="AC15"/>
  <c r="AD15"/>
  <c r="V71" i="10"/>
  <c r="W71"/>
  <c r="X71"/>
  <c r="Y71"/>
  <c r="Z71"/>
  <c r="AA71"/>
  <c r="AB71"/>
  <c r="AC71"/>
  <c r="AD71"/>
  <c r="V67"/>
  <c r="W67"/>
  <c r="X67"/>
  <c r="Y67"/>
  <c r="Z67"/>
  <c r="AA67"/>
  <c r="AB67"/>
  <c r="AC67"/>
  <c r="AD67"/>
  <c r="V66"/>
  <c r="W66"/>
  <c r="X66"/>
  <c r="Y66"/>
  <c r="Z66"/>
  <c r="AA66"/>
  <c r="AB66"/>
  <c r="AC66"/>
  <c r="AD66"/>
  <c r="V55"/>
  <c r="W55"/>
  <c r="X55"/>
  <c r="Y55"/>
  <c r="Z55"/>
  <c r="AA55"/>
  <c r="AB55"/>
  <c r="AC55"/>
  <c r="AD55"/>
  <c r="V54"/>
  <c r="W54"/>
  <c r="X54"/>
  <c r="Y54"/>
  <c r="Z54"/>
  <c r="AA54"/>
  <c r="AB54"/>
  <c r="AC54"/>
  <c r="AD54"/>
  <c r="V53"/>
  <c r="W53"/>
  <c r="X53"/>
  <c r="Y53"/>
  <c r="Z53"/>
  <c r="AA53"/>
  <c r="AB53"/>
  <c r="AC53"/>
  <c r="AD53"/>
  <c r="V43"/>
  <c r="W43"/>
  <c r="X43"/>
  <c r="Y43"/>
  <c r="Z43"/>
  <c r="AA43"/>
  <c r="AB43"/>
  <c r="AC43"/>
  <c r="AD43"/>
  <c r="V32"/>
  <c r="W32"/>
  <c r="X32"/>
  <c r="Y32"/>
  <c r="Z32"/>
  <c r="AA32"/>
  <c r="AB32"/>
  <c r="AC32"/>
  <c r="AD32"/>
  <c r="F682" i="1"/>
  <c r="F683"/>
  <c r="F684"/>
  <c r="U684" s="1"/>
  <c r="F685"/>
  <c r="F686"/>
  <c r="F681"/>
  <c r="F676"/>
  <c r="V676" s="1"/>
  <c r="F677"/>
  <c r="F675"/>
  <c r="V675" s="1"/>
  <c r="F576"/>
  <c r="F577"/>
  <c r="U577" s="1"/>
  <c r="F578"/>
  <c r="F579"/>
  <c r="U579" s="1"/>
  <c r="F580"/>
  <c r="F581"/>
  <c r="U581" s="1"/>
  <c r="F582"/>
  <c r="F583"/>
  <c r="U583" s="1"/>
  <c r="F584"/>
  <c r="F585"/>
  <c r="U585" s="1"/>
  <c r="F586"/>
  <c r="F587"/>
  <c r="U587" s="1"/>
  <c r="F588"/>
  <c r="F589"/>
  <c r="U589" s="1"/>
  <c r="F590"/>
  <c r="F591"/>
  <c r="U591" s="1"/>
  <c r="F592"/>
  <c r="F593"/>
  <c r="U593" s="1"/>
  <c r="F594"/>
  <c r="F595"/>
  <c r="U595" s="1"/>
  <c r="F596"/>
  <c r="F597"/>
  <c r="U597" s="1"/>
  <c r="F598"/>
  <c r="F599"/>
  <c r="U599" s="1"/>
  <c r="F600"/>
  <c r="F601"/>
  <c r="U601" s="1"/>
  <c r="F602"/>
  <c r="F603"/>
  <c r="U603" s="1"/>
  <c r="F604"/>
  <c r="F605"/>
  <c r="U605" s="1"/>
  <c r="F606"/>
  <c r="F607"/>
  <c r="U607" s="1"/>
  <c r="F608"/>
  <c r="F609"/>
  <c r="U609" s="1"/>
  <c r="F610"/>
  <c r="F611"/>
  <c r="U611" s="1"/>
  <c r="F612"/>
  <c r="F613"/>
  <c r="U613" s="1"/>
  <c r="F614"/>
  <c r="F615"/>
  <c r="U615" s="1"/>
  <c r="F616"/>
  <c r="F617"/>
  <c r="F618"/>
  <c r="F619"/>
  <c r="F620"/>
  <c r="F621"/>
  <c r="F622"/>
  <c r="F623"/>
  <c r="F624"/>
  <c r="F625"/>
  <c r="F626"/>
  <c r="F627"/>
  <c r="U627" s="1"/>
  <c r="F628"/>
  <c r="F629"/>
  <c r="F630"/>
  <c r="F631"/>
  <c r="F632"/>
  <c r="F633"/>
  <c r="U633" s="1"/>
  <c r="F634"/>
  <c r="F635"/>
  <c r="U635" s="1"/>
  <c r="F636"/>
  <c r="F637"/>
  <c r="U637" s="1"/>
  <c r="F638"/>
  <c r="F639"/>
  <c r="U639" s="1"/>
  <c r="F640"/>
  <c r="F641"/>
  <c r="U641" s="1"/>
  <c r="F642"/>
  <c r="F643"/>
  <c r="U643" s="1"/>
  <c r="F644"/>
  <c r="F645"/>
  <c r="U645" s="1"/>
  <c r="F646"/>
  <c r="F647"/>
  <c r="U647" s="1"/>
  <c r="F648"/>
  <c r="F649"/>
  <c r="U649" s="1"/>
  <c r="F650"/>
  <c r="F651"/>
  <c r="U651" s="1"/>
  <c r="F652"/>
  <c r="F653"/>
  <c r="U653" s="1"/>
  <c r="F654"/>
  <c r="F655"/>
  <c r="F656"/>
  <c r="F657"/>
  <c r="F658"/>
  <c r="F575"/>
  <c r="U575" s="1"/>
  <c r="F553"/>
  <c r="F554"/>
  <c r="U554" s="1"/>
  <c r="F555"/>
  <c r="F556"/>
  <c r="U556" s="1"/>
  <c r="F557"/>
  <c r="F558"/>
  <c r="F559"/>
  <c r="F560"/>
  <c r="F561"/>
  <c r="F562"/>
  <c r="U562" s="1"/>
  <c r="F563"/>
  <c r="F564"/>
  <c r="U564" s="1"/>
  <c r="F565"/>
  <c r="F566"/>
  <c r="U566" s="1"/>
  <c r="F567"/>
  <c r="F568"/>
  <c r="U568" s="1"/>
  <c r="F569"/>
  <c r="F570"/>
  <c r="U570" s="1"/>
  <c r="F571"/>
  <c r="F572"/>
  <c r="U572" s="1"/>
  <c r="F573"/>
  <c r="F539"/>
  <c r="F540"/>
  <c r="F541"/>
  <c r="F542"/>
  <c r="F543"/>
  <c r="F544"/>
  <c r="F545"/>
  <c r="F546"/>
  <c r="F547"/>
  <c r="F548"/>
  <c r="F549"/>
  <c r="F550"/>
  <c r="F551"/>
  <c r="F552"/>
  <c r="F538"/>
  <c r="U538" s="1"/>
  <c r="F250"/>
  <c r="F251"/>
  <c r="U251" s="1"/>
  <c r="F252"/>
  <c r="F253"/>
  <c r="U253" s="1"/>
  <c r="F254"/>
  <c r="F255"/>
  <c r="U255" s="1"/>
  <c r="F256"/>
  <c r="F257"/>
  <c r="U257" s="1"/>
  <c r="F258"/>
  <c r="F259"/>
  <c r="U259" s="1"/>
  <c r="F260"/>
  <c r="F261"/>
  <c r="U261" s="1"/>
  <c r="F262"/>
  <c r="F263"/>
  <c r="U263" s="1"/>
  <c r="F264"/>
  <c r="F265"/>
  <c r="U265" s="1"/>
  <c r="F266"/>
  <c r="F267"/>
  <c r="U267" s="1"/>
  <c r="F268"/>
  <c r="F269"/>
  <c r="U269" s="1"/>
  <c r="F270"/>
  <c r="F271"/>
  <c r="U271" s="1"/>
  <c r="F272"/>
  <c r="F273"/>
  <c r="U273" s="1"/>
  <c r="F274"/>
  <c r="F275"/>
  <c r="U275" s="1"/>
  <c r="F276"/>
  <c r="F277"/>
  <c r="U277" s="1"/>
  <c r="F278"/>
  <c r="F279"/>
  <c r="U279" s="1"/>
  <c r="F280"/>
  <c r="F281"/>
  <c r="U281" s="1"/>
  <c r="F282"/>
  <c r="F283"/>
  <c r="U283" s="1"/>
  <c r="F284"/>
  <c r="F285"/>
  <c r="U285" s="1"/>
  <c r="F286"/>
  <c r="F287"/>
  <c r="U287" s="1"/>
  <c r="F288"/>
  <c r="F289"/>
  <c r="U289" s="1"/>
  <c r="F290"/>
  <c r="F291"/>
  <c r="U291" s="1"/>
  <c r="F292"/>
  <c r="F293"/>
  <c r="U293" s="1"/>
  <c r="F294"/>
  <c r="F295"/>
  <c r="U295" s="1"/>
  <c r="F296"/>
  <c r="F297"/>
  <c r="U297" s="1"/>
  <c r="F298"/>
  <c r="F299"/>
  <c r="U299" s="1"/>
  <c r="F300"/>
  <c r="F301"/>
  <c r="U301" s="1"/>
  <c r="F302"/>
  <c r="F303"/>
  <c r="U303" s="1"/>
  <c r="F304"/>
  <c r="F305"/>
  <c r="U305" s="1"/>
  <c r="F306"/>
  <c r="F307"/>
  <c r="U307" s="1"/>
  <c r="F308"/>
  <c r="F309"/>
  <c r="U309" s="1"/>
  <c r="F310"/>
  <c r="F311"/>
  <c r="U311" s="1"/>
  <c r="F312"/>
  <c r="F313"/>
  <c r="U313" s="1"/>
  <c r="F314"/>
  <c r="F315"/>
  <c r="U315" s="1"/>
  <c r="F316"/>
  <c r="F317"/>
  <c r="U317" s="1"/>
  <c r="F318"/>
  <c r="F319"/>
  <c r="U319" s="1"/>
  <c r="F320"/>
  <c r="F321"/>
  <c r="U321" s="1"/>
  <c r="F322"/>
  <c r="F323"/>
  <c r="U323" s="1"/>
  <c r="F324"/>
  <c r="F325"/>
  <c r="U325" s="1"/>
  <c r="F326"/>
  <c r="F327"/>
  <c r="U327" s="1"/>
  <c r="F328"/>
  <c r="F329"/>
  <c r="U329" s="1"/>
  <c r="F330"/>
  <c r="F331"/>
  <c r="U331" s="1"/>
  <c r="F332"/>
  <c r="F333"/>
  <c r="U333" s="1"/>
  <c r="F334"/>
  <c r="F335"/>
  <c r="U335" s="1"/>
  <c r="F336"/>
  <c r="F337"/>
  <c r="U337" s="1"/>
  <c r="F338"/>
  <c r="F339"/>
  <c r="U339" s="1"/>
  <c r="F340"/>
  <c r="F341"/>
  <c r="N341" s="1"/>
  <c r="F342"/>
  <c r="F343"/>
  <c r="N343" s="1"/>
  <c r="F344"/>
  <c r="F345"/>
  <c r="N345" s="1"/>
  <c r="F346"/>
  <c r="F347"/>
  <c r="O347" s="1"/>
  <c r="F348"/>
  <c r="F349"/>
  <c r="F350"/>
  <c r="F351"/>
  <c r="U351" s="1"/>
  <c r="F352"/>
  <c r="F353"/>
  <c r="U353" s="1"/>
  <c r="F354"/>
  <c r="F355"/>
  <c r="U355" s="1"/>
  <c r="F356"/>
  <c r="F357"/>
  <c r="U357" s="1"/>
  <c r="F358"/>
  <c r="F359"/>
  <c r="U359" s="1"/>
  <c r="F360"/>
  <c r="F361"/>
  <c r="U361" s="1"/>
  <c r="F362"/>
  <c r="F363"/>
  <c r="U363" s="1"/>
  <c r="F364"/>
  <c r="F365"/>
  <c r="U365" s="1"/>
  <c r="F366"/>
  <c r="F367"/>
  <c r="U367" s="1"/>
  <c r="F368"/>
  <c r="F369"/>
  <c r="U369" s="1"/>
  <c r="F370"/>
  <c r="F371"/>
  <c r="U371" s="1"/>
  <c r="F372"/>
  <c r="F373"/>
  <c r="U373" s="1"/>
  <c r="F374"/>
  <c r="F375"/>
  <c r="U375" s="1"/>
  <c r="F376"/>
  <c r="F377"/>
  <c r="U377" s="1"/>
  <c r="F378"/>
  <c r="F379"/>
  <c r="U379" s="1"/>
  <c r="F380"/>
  <c r="F381"/>
  <c r="U381" s="1"/>
  <c r="F382"/>
  <c r="F383"/>
  <c r="U383" s="1"/>
  <c r="F384"/>
  <c r="F385"/>
  <c r="U385" s="1"/>
  <c r="F386"/>
  <c r="F387"/>
  <c r="U387" s="1"/>
  <c r="F388"/>
  <c r="F389"/>
  <c r="U389" s="1"/>
  <c r="F390"/>
  <c r="F391"/>
  <c r="U391" s="1"/>
  <c r="F392"/>
  <c r="F393"/>
  <c r="F394"/>
  <c r="F395"/>
  <c r="U395" s="1"/>
  <c r="F396"/>
  <c r="F397"/>
  <c r="U397" s="1"/>
  <c r="F398"/>
  <c r="F399"/>
  <c r="U399" s="1"/>
  <c r="F400"/>
  <c r="F401"/>
  <c r="U401" s="1"/>
  <c r="F402"/>
  <c r="F403"/>
  <c r="U403" s="1"/>
  <c r="F404"/>
  <c r="F405"/>
  <c r="U405" s="1"/>
  <c r="F406"/>
  <c r="F407"/>
  <c r="U407" s="1"/>
  <c r="F408"/>
  <c r="F409"/>
  <c r="U409" s="1"/>
  <c r="F410"/>
  <c r="F411"/>
  <c r="U411" s="1"/>
  <c r="F412"/>
  <c r="F413"/>
  <c r="U413" s="1"/>
  <c r="F414"/>
  <c r="F415"/>
  <c r="U415" s="1"/>
  <c r="F416"/>
  <c r="F417"/>
  <c r="U417" s="1"/>
  <c r="F418"/>
  <c r="F419"/>
  <c r="U419" s="1"/>
  <c r="F420"/>
  <c r="F421"/>
  <c r="U421" s="1"/>
  <c r="F422"/>
  <c r="F423"/>
  <c r="U423" s="1"/>
  <c r="F424"/>
  <c r="F425"/>
  <c r="U425" s="1"/>
  <c r="F426"/>
  <c r="F427"/>
  <c r="U427" s="1"/>
  <c r="F428"/>
  <c r="F429"/>
  <c r="U429" s="1"/>
  <c r="F430"/>
  <c r="F431"/>
  <c r="U431" s="1"/>
  <c r="F432"/>
  <c r="F433"/>
  <c r="U433" s="1"/>
  <c r="F434"/>
  <c r="F435"/>
  <c r="U435" s="1"/>
  <c r="F436"/>
  <c r="F437"/>
  <c r="U437" s="1"/>
  <c r="F438"/>
  <c r="F439"/>
  <c r="U439" s="1"/>
  <c r="F440"/>
  <c r="F441"/>
  <c r="U441" s="1"/>
  <c r="F442"/>
  <c r="F443"/>
  <c r="U443" s="1"/>
  <c r="F444"/>
  <c r="F445"/>
  <c r="U445" s="1"/>
  <c r="F446"/>
  <c r="F447"/>
  <c r="U447" s="1"/>
  <c r="F448"/>
  <c r="F449"/>
  <c r="U449" s="1"/>
  <c r="F450"/>
  <c r="F451"/>
  <c r="U451" s="1"/>
  <c r="F452"/>
  <c r="F453"/>
  <c r="U453" s="1"/>
  <c r="F454"/>
  <c r="F455"/>
  <c r="U455" s="1"/>
  <c r="F456"/>
  <c r="F457"/>
  <c r="U457" s="1"/>
  <c r="F458"/>
  <c r="F459"/>
  <c r="U459" s="1"/>
  <c r="F460"/>
  <c r="F461"/>
  <c r="U461" s="1"/>
  <c r="F462"/>
  <c r="F463"/>
  <c r="U463" s="1"/>
  <c r="F464"/>
  <c r="F465"/>
  <c r="U465" s="1"/>
  <c r="F466"/>
  <c r="F467"/>
  <c r="U467" s="1"/>
  <c r="F468"/>
  <c r="F469"/>
  <c r="U469" s="1"/>
  <c r="F470"/>
  <c r="F471"/>
  <c r="U471" s="1"/>
  <c r="F472"/>
  <c r="F473"/>
  <c r="U473" s="1"/>
  <c r="F474"/>
  <c r="F475"/>
  <c r="U475" s="1"/>
  <c r="F476"/>
  <c r="F477"/>
  <c r="U477" s="1"/>
  <c r="F478"/>
  <c r="F479"/>
  <c r="U479" s="1"/>
  <c r="F480"/>
  <c r="F481"/>
  <c r="U481" s="1"/>
  <c r="F482"/>
  <c r="F483"/>
  <c r="U483" s="1"/>
  <c r="F484"/>
  <c r="F485"/>
  <c r="U485" s="1"/>
  <c r="F486"/>
  <c r="F487"/>
  <c r="U487" s="1"/>
  <c r="F488"/>
  <c r="F489"/>
  <c r="U489" s="1"/>
  <c r="F490"/>
  <c r="F491"/>
  <c r="U491" s="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01"/>
  <c r="F12"/>
  <c r="F13"/>
  <c r="V13" s="1"/>
  <c r="F14"/>
  <c r="F15"/>
  <c r="V15" s="1"/>
  <c r="F16"/>
  <c r="F17"/>
  <c r="V17" s="1"/>
  <c r="F18"/>
  <c r="F19"/>
  <c r="V19" s="1"/>
  <c r="F20"/>
  <c r="F21"/>
  <c r="V21" s="1"/>
  <c r="F22"/>
  <c r="F23"/>
  <c r="V23" s="1"/>
  <c r="F24"/>
  <c r="F25"/>
  <c r="V25" s="1"/>
  <c r="F26"/>
  <c r="F27"/>
  <c r="V27" s="1"/>
  <c r="F28"/>
  <c r="F29"/>
  <c r="V29" s="1"/>
  <c r="F30"/>
  <c r="F31"/>
  <c r="U31" s="1"/>
  <c r="F32"/>
  <c r="F33"/>
  <c r="U33" s="1"/>
  <c r="F34"/>
  <c r="F35"/>
  <c r="U35" s="1"/>
  <c r="F36"/>
  <c r="F37"/>
  <c r="U37" s="1"/>
  <c r="F38"/>
  <c r="F39"/>
  <c r="U39" s="1"/>
  <c r="F40"/>
  <c r="F41"/>
  <c r="U41" s="1"/>
  <c r="F42"/>
  <c r="F43"/>
  <c r="U43" s="1"/>
  <c r="F44"/>
  <c r="F45"/>
  <c r="U45" s="1"/>
  <c r="F46"/>
  <c r="F47"/>
  <c r="U47" s="1"/>
  <c r="F48"/>
  <c r="F49"/>
  <c r="U49" s="1"/>
  <c r="F50"/>
  <c r="F51"/>
  <c r="U51" s="1"/>
  <c r="F52"/>
  <c r="F53"/>
  <c r="U53" s="1"/>
  <c r="F54"/>
  <c r="F55"/>
  <c r="U55" s="1"/>
  <c r="F56"/>
  <c r="F57"/>
  <c r="U57" s="1"/>
  <c r="F58"/>
  <c r="F59"/>
  <c r="U59" s="1"/>
  <c r="F60"/>
  <c r="F61"/>
  <c r="V61" s="1"/>
  <c r="F62"/>
  <c r="F63"/>
  <c r="V63" s="1"/>
  <c r="F64"/>
  <c r="F65"/>
  <c r="V65" s="1"/>
  <c r="F66"/>
  <c r="F67"/>
  <c r="V67" s="1"/>
  <c r="F68"/>
  <c r="F69"/>
  <c r="V69" s="1"/>
  <c r="F70"/>
  <c r="F71"/>
  <c r="V71" s="1"/>
  <c r="F72"/>
  <c r="F73"/>
  <c r="V73" s="1"/>
  <c r="F74"/>
  <c r="F75"/>
  <c r="V75" s="1"/>
  <c r="F76"/>
  <c r="F77"/>
  <c r="V77" s="1"/>
  <c r="F78"/>
  <c r="F79"/>
  <c r="V79" s="1"/>
  <c r="F80"/>
  <c r="F81"/>
  <c r="V81" s="1"/>
  <c r="F82"/>
  <c r="F83"/>
  <c r="V83" s="1"/>
  <c r="F84"/>
  <c r="F85"/>
  <c r="U85" s="1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U115" s="1"/>
  <c r="F116"/>
  <c r="F117"/>
  <c r="U117" s="1"/>
  <c r="F118"/>
  <c r="F119"/>
  <c r="U119" s="1"/>
  <c r="F120"/>
  <c r="F121"/>
  <c r="U121" s="1"/>
  <c r="F122"/>
  <c r="U122" s="1"/>
  <c r="F123"/>
  <c r="U123" s="1"/>
  <c r="F124"/>
  <c r="U124" s="1"/>
  <c r="F125"/>
  <c r="U125" s="1"/>
  <c r="F126"/>
  <c r="U126" s="1"/>
  <c r="F127"/>
  <c r="U127" s="1"/>
  <c r="F128"/>
  <c r="U128" s="1"/>
  <c r="F129"/>
  <c r="F130"/>
  <c r="U130" s="1"/>
  <c r="F11"/>
  <c r="V11" s="1"/>
  <c r="E5" i="6"/>
  <c r="K21"/>
  <c r="K20"/>
  <c r="K19"/>
  <c r="K18"/>
  <c r="K17"/>
  <c r="K16"/>
  <c r="K15"/>
  <c r="K14"/>
  <c r="K13"/>
  <c r="K12"/>
  <c r="K11"/>
  <c r="K10"/>
  <c r="K9"/>
  <c r="K8"/>
  <c r="K7"/>
  <c r="K6"/>
  <c r="K5"/>
  <c r="E21"/>
  <c r="E20"/>
  <c r="E19"/>
  <c r="E18"/>
  <c r="E17"/>
  <c r="E16"/>
  <c r="E15"/>
  <c r="E14"/>
  <c r="E13"/>
  <c r="E12"/>
  <c r="E11"/>
  <c r="E10"/>
  <c r="E9"/>
  <c r="E8"/>
  <c r="E7"/>
  <c r="E6"/>
  <c r="G10" i="5"/>
  <c r="G11"/>
  <c r="R11" s="1"/>
  <c r="G12"/>
  <c r="G13"/>
  <c r="R13" s="1"/>
  <c r="G14"/>
  <c r="G15"/>
  <c r="R15" s="1"/>
  <c r="G16"/>
  <c r="K16" s="1"/>
  <c r="G17"/>
  <c r="K17" s="1"/>
  <c r="G18"/>
  <c r="L18" s="1"/>
  <c r="G19"/>
  <c r="K19" s="1"/>
  <c r="G20"/>
  <c r="Q20" s="1"/>
  <c r="G21"/>
  <c r="P21" s="1"/>
  <c r="G22"/>
  <c r="R22" s="1"/>
  <c r="G23"/>
  <c r="P23" s="1"/>
  <c r="G24"/>
  <c r="Q24" s="1"/>
  <c r="G25"/>
  <c r="R25" s="1"/>
  <c r="G26"/>
  <c r="G27"/>
  <c r="R27" s="1"/>
  <c r="G28"/>
  <c r="G29"/>
  <c r="R29" s="1"/>
  <c r="G30"/>
  <c r="G31"/>
  <c r="R31" s="1"/>
  <c r="G32"/>
  <c r="G33"/>
  <c r="R33" s="1"/>
  <c r="G34"/>
  <c r="G35"/>
  <c r="G36"/>
  <c r="G37"/>
  <c r="R37" s="1"/>
  <c r="G38"/>
  <c r="G39"/>
  <c r="R39" s="1"/>
  <c r="G40"/>
  <c r="G41"/>
  <c r="L41" s="1"/>
  <c r="G42"/>
  <c r="G43"/>
  <c r="R43" s="1"/>
  <c r="G44"/>
  <c r="G46"/>
  <c r="R46" s="1"/>
  <c r="G47"/>
  <c r="G48"/>
  <c r="R48" s="1"/>
  <c r="G49"/>
  <c r="G50"/>
  <c r="R50" s="1"/>
  <c r="G51"/>
  <c r="G52"/>
  <c r="R52" s="1"/>
  <c r="G53"/>
  <c r="G54"/>
  <c r="R54" s="1"/>
  <c r="G55"/>
  <c r="G56"/>
  <c r="R56" s="1"/>
  <c r="G57"/>
  <c r="G58"/>
  <c r="R58" s="1"/>
  <c r="G59"/>
  <c r="G60"/>
  <c r="R60" s="1"/>
  <c r="G61"/>
  <c r="G62"/>
  <c r="Q62" s="1"/>
  <c r="G63"/>
  <c r="G64"/>
  <c r="G65"/>
  <c r="G66"/>
  <c r="Q66" s="1"/>
  <c r="G67"/>
  <c r="G68"/>
  <c r="Q68" s="1"/>
  <c r="G69"/>
  <c r="G70"/>
  <c r="Q70" s="1"/>
  <c r="G71"/>
  <c r="G72"/>
  <c r="Q72" s="1"/>
  <c r="G73"/>
  <c r="G74"/>
  <c r="R74" s="1"/>
  <c r="G75"/>
  <c r="G76"/>
  <c r="R76" s="1"/>
  <c r="G77"/>
  <c r="L77" s="1"/>
  <c r="G78"/>
  <c r="L78" s="1"/>
  <c r="G79"/>
  <c r="L79" s="1"/>
  <c r="G80"/>
  <c r="L80" s="1"/>
  <c r="G81"/>
  <c r="L81" s="1"/>
  <c r="G82"/>
  <c r="L82" s="1"/>
  <c r="G83"/>
  <c r="L83" s="1"/>
  <c r="G84"/>
  <c r="R84" s="1"/>
  <c r="G85"/>
  <c r="G86"/>
  <c r="G87"/>
  <c r="G88"/>
  <c r="R88" s="1"/>
  <c r="G89"/>
  <c r="G90"/>
  <c r="R90" s="1"/>
  <c r="G91"/>
  <c r="G92"/>
  <c r="R92" s="1"/>
  <c r="G93"/>
  <c r="G94"/>
  <c r="R94" s="1"/>
  <c r="G95"/>
  <c r="G96"/>
  <c r="R96" s="1"/>
  <c r="G97"/>
  <c r="G98"/>
  <c r="R98" s="1"/>
  <c r="G99"/>
  <c r="G100"/>
  <c r="R100" s="1"/>
  <c r="G101"/>
  <c r="G102"/>
  <c r="R102" s="1"/>
  <c r="G103"/>
  <c r="G104"/>
  <c r="G105"/>
  <c r="G106"/>
  <c r="G107"/>
  <c r="G108"/>
  <c r="R108" s="1"/>
  <c r="G109"/>
  <c r="G110"/>
  <c r="R110" s="1"/>
  <c r="G111"/>
  <c r="G112"/>
  <c r="R112" s="1"/>
  <c r="G114"/>
  <c r="G115"/>
  <c r="R115" s="1"/>
  <c r="G116"/>
  <c r="G117"/>
  <c r="R117" s="1"/>
  <c r="G118"/>
  <c r="G119"/>
  <c r="R119" s="1"/>
  <c r="G120"/>
  <c r="G121"/>
  <c r="R121" s="1"/>
  <c r="G122"/>
  <c r="G123"/>
  <c r="R123" s="1"/>
  <c r="G124"/>
  <c r="G125"/>
  <c r="R125" s="1"/>
  <c r="G126"/>
  <c r="G127"/>
  <c r="R127" s="1"/>
  <c r="G128"/>
  <c r="G136"/>
  <c r="G137"/>
  <c r="Q137" s="1"/>
  <c r="G138"/>
  <c r="K138" s="1"/>
  <c r="G139"/>
  <c r="L139" s="1"/>
  <c r="G140"/>
  <c r="L140" s="1"/>
  <c r="G141"/>
  <c r="L141" s="1"/>
  <c r="G142"/>
  <c r="L142" s="1"/>
  <c r="G143"/>
  <c r="L143" s="1"/>
  <c r="G144"/>
  <c r="L144" s="1"/>
  <c r="G145"/>
  <c r="L145" s="1"/>
  <c r="G146"/>
  <c r="L146" s="1"/>
  <c r="G147"/>
  <c r="L147" s="1"/>
  <c r="G148"/>
  <c r="L148" s="1"/>
  <c r="G149"/>
  <c r="G150"/>
  <c r="G151"/>
  <c r="L151" s="1"/>
  <c r="G152"/>
  <c r="L152" s="1"/>
  <c r="G153"/>
  <c r="L153" s="1"/>
  <c r="G154"/>
  <c r="L154" s="1"/>
  <c r="G155"/>
  <c r="L155" s="1"/>
  <c r="G156"/>
  <c r="G157"/>
  <c r="G158"/>
  <c r="L158" s="1"/>
  <c r="G159"/>
  <c r="G160"/>
  <c r="L160" s="1"/>
  <c r="G161"/>
  <c r="L161" s="1"/>
  <c r="G162"/>
  <c r="L162" s="1"/>
  <c r="G163"/>
  <c r="L163" s="1"/>
  <c r="G164"/>
  <c r="L164" s="1"/>
  <c r="G165"/>
  <c r="L165" s="1"/>
  <c r="G166"/>
  <c r="L166" s="1"/>
  <c r="G167"/>
  <c r="L167" s="1"/>
  <c r="G168"/>
  <c r="L168" s="1"/>
  <c r="G169"/>
  <c r="L169" s="1"/>
  <c r="G170"/>
  <c r="L170" s="1"/>
  <c r="G171"/>
  <c r="L171" s="1"/>
  <c r="G172"/>
  <c r="L172" s="1"/>
  <c r="G173"/>
  <c r="L173" s="1"/>
  <c r="G174"/>
  <c r="L174" s="1"/>
  <c r="G176"/>
  <c r="L176" s="1"/>
  <c r="G177"/>
  <c r="L177" s="1"/>
  <c r="G178"/>
  <c r="L178" s="1"/>
  <c r="G179"/>
  <c r="L179" s="1"/>
  <c r="G180"/>
  <c r="L180" s="1"/>
  <c r="G181"/>
  <c r="L181" s="1"/>
  <c r="G182"/>
  <c r="L182" s="1"/>
  <c r="G183"/>
  <c r="L183" s="1"/>
  <c r="G9"/>
  <c r="R9" s="1"/>
  <c r="C4" i="16"/>
  <c r="F229"/>
  <c r="F9"/>
  <c r="Q9" s="1"/>
  <c r="F10"/>
  <c r="F11"/>
  <c r="Q11" s="1"/>
  <c r="F12"/>
  <c r="F13"/>
  <c r="Q13" s="1"/>
  <c r="F14"/>
  <c r="F15"/>
  <c r="Q15" s="1"/>
  <c r="F16"/>
  <c r="F17"/>
  <c r="Q17" s="1"/>
  <c r="F18"/>
  <c r="F19"/>
  <c r="Q19" s="1"/>
  <c r="F20"/>
  <c r="F21"/>
  <c r="Q21" s="1"/>
  <c r="F22"/>
  <c r="F23"/>
  <c r="Q23" s="1"/>
  <c r="F24"/>
  <c r="F25"/>
  <c r="Q25" s="1"/>
  <c r="F26"/>
  <c r="F27"/>
  <c r="Q27" s="1"/>
  <c r="F28"/>
  <c r="F29"/>
  <c r="Q29" s="1"/>
  <c r="F30"/>
  <c r="F31"/>
  <c r="Q31" s="1"/>
  <c r="F32"/>
  <c r="F33"/>
  <c r="Q33" s="1"/>
  <c r="F34"/>
  <c r="F35"/>
  <c r="Q35" s="1"/>
  <c r="F36"/>
  <c r="F37"/>
  <c r="Q37" s="1"/>
  <c r="F38"/>
  <c r="F39"/>
  <c r="Q39" s="1"/>
  <c r="F40"/>
  <c r="F41"/>
  <c r="Q41" s="1"/>
  <c r="F42"/>
  <c r="F43"/>
  <c r="Q43" s="1"/>
  <c r="F44"/>
  <c r="F45"/>
  <c r="Q45" s="1"/>
  <c r="F46"/>
  <c r="F47"/>
  <c r="Q47" s="1"/>
  <c r="F48"/>
  <c r="F49"/>
  <c r="Q49" s="1"/>
  <c r="F50"/>
  <c r="F51"/>
  <c r="Q51" s="1"/>
  <c r="F52"/>
  <c r="F53"/>
  <c r="Q53" s="1"/>
  <c r="F54"/>
  <c r="F55"/>
  <c r="Q55" s="1"/>
  <c r="F56"/>
  <c r="F57"/>
  <c r="Q57" s="1"/>
  <c r="F58"/>
  <c r="F59"/>
  <c r="Q59" s="1"/>
  <c r="F60"/>
  <c r="F61"/>
  <c r="Q61" s="1"/>
  <c r="F62"/>
  <c r="F63"/>
  <c r="Q63" s="1"/>
  <c r="F64"/>
  <c r="F65"/>
  <c r="Q65" s="1"/>
  <c r="F66"/>
  <c r="F67"/>
  <c r="Q67" s="1"/>
  <c r="F68"/>
  <c r="F69"/>
  <c r="Q69" s="1"/>
  <c r="F70"/>
  <c r="F71"/>
  <c r="Q71" s="1"/>
  <c r="F72"/>
  <c r="F73"/>
  <c r="Q73" s="1"/>
  <c r="F74"/>
  <c r="F75"/>
  <c r="Q75" s="1"/>
  <c r="F76"/>
  <c r="F77"/>
  <c r="Q77" s="1"/>
  <c r="F78"/>
  <c r="F79"/>
  <c r="Q79" s="1"/>
  <c r="F80"/>
  <c r="F81"/>
  <c r="Q81" s="1"/>
  <c r="F82"/>
  <c r="F83"/>
  <c r="Q83" s="1"/>
  <c r="F84"/>
  <c r="F85"/>
  <c r="Q85" s="1"/>
  <c r="F86"/>
  <c r="F87"/>
  <c r="Q87" s="1"/>
  <c r="F88"/>
  <c r="F89"/>
  <c r="Q89" s="1"/>
  <c r="F90"/>
  <c r="F91"/>
  <c r="Q91" s="1"/>
  <c r="F92"/>
  <c r="F93"/>
  <c r="Q93" s="1"/>
  <c r="F94"/>
  <c r="F95"/>
  <c r="Q95" s="1"/>
  <c r="F96"/>
  <c r="F97"/>
  <c r="Q97" s="1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P163" s="1"/>
  <c r="F164"/>
  <c r="F165"/>
  <c r="P165" s="1"/>
  <c r="F166"/>
  <c r="F167"/>
  <c r="P167" s="1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P195" s="1"/>
  <c r="F196"/>
  <c r="F197"/>
  <c r="F198"/>
  <c r="F199"/>
  <c r="F200"/>
  <c r="F201"/>
  <c r="P201" s="1"/>
  <c r="F202"/>
  <c r="F203"/>
  <c r="P203" s="1"/>
  <c r="F204"/>
  <c r="F205"/>
  <c r="P205" s="1"/>
  <c r="F206"/>
  <c r="F207"/>
  <c r="P207" s="1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30"/>
  <c r="P230" s="1"/>
  <c r="F231"/>
  <c r="F232"/>
  <c r="P232" s="1"/>
  <c r="F233"/>
  <c r="F234"/>
  <c r="P234" s="1"/>
  <c r="F235"/>
  <c r="F236"/>
  <c r="P236" s="1"/>
  <c r="F237"/>
  <c r="F238"/>
  <c r="P238" s="1"/>
  <c r="F239"/>
  <c r="F240"/>
  <c r="P240" s="1"/>
  <c r="F241"/>
  <c r="F242"/>
  <c r="P242" s="1"/>
  <c r="F243"/>
  <c r="F244"/>
  <c r="P244" s="1"/>
  <c r="F245"/>
  <c r="F246"/>
  <c r="P246" s="1"/>
  <c r="F247"/>
  <c r="F248"/>
  <c r="P248" s="1"/>
  <c r="F249"/>
  <c r="F250"/>
  <c r="P250" s="1"/>
  <c r="F251"/>
  <c r="F252"/>
  <c r="P252" s="1"/>
  <c r="F253"/>
  <c r="F254"/>
  <c r="F255"/>
  <c r="F256"/>
  <c r="F257"/>
  <c r="F258"/>
  <c r="F259"/>
  <c r="F260"/>
  <c r="P260" s="1"/>
  <c r="F261"/>
  <c r="F262"/>
  <c r="P262" s="1"/>
  <c r="F263"/>
  <c r="F264"/>
  <c r="P264" s="1"/>
  <c r="F265"/>
  <c r="F266"/>
  <c r="P266" s="1"/>
  <c r="F267"/>
  <c r="F268"/>
  <c r="P268" s="1"/>
  <c r="F269"/>
  <c r="F270"/>
  <c r="P270" s="1"/>
  <c r="F271"/>
  <c r="F272"/>
  <c r="P272" s="1"/>
  <c r="F273"/>
  <c r="F274"/>
  <c r="P274" s="1"/>
  <c r="F275"/>
  <c r="F276"/>
  <c r="P276" s="1"/>
  <c r="F277"/>
  <c r="F278"/>
  <c r="P278" s="1"/>
  <c r="F279"/>
  <c r="F280"/>
  <c r="P280" s="1"/>
  <c r="F281"/>
  <c r="F282"/>
  <c r="P282" s="1"/>
  <c r="F283"/>
  <c r="F284"/>
  <c r="P284" s="1"/>
  <c r="F285"/>
  <c r="F286"/>
  <c r="P286" s="1"/>
  <c r="F287"/>
  <c r="F288"/>
  <c r="P288" s="1"/>
  <c r="F289"/>
  <c r="F290"/>
  <c r="P290" s="1"/>
  <c r="F291"/>
  <c r="F292"/>
  <c r="P292" s="1"/>
  <c r="F293"/>
  <c r="F294"/>
  <c r="P294" s="1"/>
  <c r="F295"/>
  <c r="F296"/>
  <c r="P296" s="1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U129" i="1"/>
  <c r="U120"/>
  <c r="U118"/>
  <c r="U116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N85"/>
  <c r="V84"/>
  <c r="N84"/>
  <c r="U84"/>
  <c r="N83"/>
  <c r="V82"/>
  <c r="N82"/>
  <c r="U82"/>
  <c r="N81"/>
  <c r="V80"/>
  <c r="N80"/>
  <c r="U80"/>
  <c r="N79"/>
  <c r="V78"/>
  <c r="N78"/>
  <c r="U78"/>
  <c r="N77"/>
  <c r="V76"/>
  <c r="N76"/>
  <c r="U76"/>
  <c r="N75"/>
  <c r="V74"/>
  <c r="N74"/>
  <c r="U74"/>
  <c r="N73"/>
  <c r="V72"/>
  <c r="N72"/>
  <c r="U72"/>
  <c r="N71"/>
  <c r="V70"/>
  <c r="N70"/>
  <c r="U70"/>
  <c r="N69"/>
  <c r="V68"/>
  <c r="N68"/>
  <c r="U68"/>
  <c r="N67"/>
  <c r="V66"/>
  <c r="N66"/>
  <c r="U66"/>
  <c r="N65"/>
  <c r="V64"/>
  <c r="N64"/>
  <c r="U64"/>
  <c r="N63"/>
  <c r="V62"/>
  <c r="N62"/>
  <c r="U62"/>
  <c r="N61"/>
  <c r="U60"/>
  <c r="U58"/>
  <c r="U56"/>
  <c r="U54"/>
  <c r="U52"/>
  <c r="U50"/>
  <c r="U48"/>
  <c r="U46"/>
  <c r="U44"/>
  <c r="U42"/>
  <c r="U40"/>
  <c r="U38"/>
  <c r="U36"/>
  <c r="U34"/>
  <c r="U32"/>
  <c r="V30"/>
  <c r="N30"/>
  <c r="U30"/>
  <c r="N29"/>
  <c r="V28"/>
  <c r="N28"/>
  <c r="U28"/>
  <c r="N27"/>
  <c r="V26"/>
  <c r="N26"/>
  <c r="U26"/>
  <c r="N25"/>
  <c r="V24"/>
  <c r="N24"/>
  <c r="U24"/>
  <c r="N23"/>
  <c r="V22"/>
  <c r="N22"/>
  <c r="U22"/>
  <c r="N21"/>
  <c r="V20"/>
  <c r="N20"/>
  <c r="U20"/>
  <c r="N19"/>
  <c r="V18"/>
  <c r="N18"/>
  <c r="U18"/>
  <c r="N17"/>
  <c r="V16"/>
  <c r="N16"/>
  <c r="U16"/>
  <c r="N15"/>
  <c r="V14"/>
  <c r="N14"/>
  <c r="U14"/>
  <c r="N13"/>
  <c r="V12"/>
  <c r="N12"/>
  <c r="U12"/>
  <c r="N11"/>
  <c r="V677"/>
  <c r="U686"/>
  <c r="N683"/>
  <c r="T683"/>
  <c r="N681"/>
  <c r="N682"/>
  <c r="U658"/>
  <c r="U657"/>
  <c r="U656"/>
  <c r="U655"/>
  <c r="U652"/>
  <c r="U650"/>
  <c r="U648"/>
  <c r="U646"/>
  <c r="U644"/>
  <c r="U642"/>
  <c r="U640"/>
  <c r="U638"/>
  <c r="U636"/>
  <c r="U634"/>
  <c r="U631"/>
  <c r="U630"/>
  <c r="U629"/>
  <c r="N628"/>
  <c r="N626"/>
  <c r="U685"/>
  <c r="U625"/>
  <c r="U624"/>
  <c r="U623"/>
  <c r="U622"/>
  <c r="U621"/>
  <c r="U620"/>
  <c r="U619"/>
  <c r="U618"/>
  <c r="N617"/>
  <c r="U614"/>
  <c r="U612"/>
  <c r="U610"/>
  <c r="U608"/>
  <c r="U606"/>
  <c r="U604"/>
  <c r="U602"/>
  <c r="U600"/>
  <c r="U598"/>
  <c r="U596"/>
  <c r="U594"/>
  <c r="U592"/>
  <c r="U590"/>
  <c r="U588"/>
  <c r="U586"/>
  <c r="U584"/>
  <c r="U582"/>
  <c r="U580"/>
  <c r="U578"/>
  <c r="U576"/>
  <c r="U573"/>
  <c r="U571"/>
  <c r="U569"/>
  <c r="U567"/>
  <c r="U565"/>
  <c r="U563"/>
  <c r="U557"/>
  <c r="U561"/>
  <c r="U560"/>
  <c r="U559"/>
  <c r="U558"/>
  <c r="U555"/>
  <c r="U553"/>
  <c r="U552"/>
  <c r="U551"/>
  <c r="U550"/>
  <c r="U549"/>
  <c r="U548"/>
  <c r="U547"/>
  <c r="U546"/>
  <c r="U545"/>
  <c r="U544"/>
  <c r="U543"/>
  <c r="U542"/>
  <c r="U541"/>
  <c r="U540"/>
  <c r="U539"/>
  <c r="U524"/>
  <c r="U523"/>
  <c r="U522"/>
  <c r="U521"/>
  <c r="U520"/>
  <c r="U519"/>
  <c r="U518"/>
  <c r="U517"/>
  <c r="U516"/>
  <c r="U515"/>
  <c r="U514"/>
  <c r="U513"/>
  <c r="U512"/>
  <c r="U511"/>
  <c r="U510"/>
  <c r="U509"/>
  <c r="U508"/>
  <c r="U507"/>
  <c r="U506"/>
  <c r="U505"/>
  <c r="U504"/>
  <c r="U503"/>
  <c r="U502"/>
  <c r="U501"/>
  <c r="U500"/>
  <c r="U499"/>
  <c r="U498"/>
  <c r="U497"/>
  <c r="U496"/>
  <c r="U495"/>
  <c r="U494"/>
  <c r="U492"/>
  <c r="U490"/>
  <c r="U488"/>
  <c r="U486"/>
  <c r="U484"/>
  <c r="U482"/>
  <c r="U480"/>
  <c r="U478"/>
  <c r="U476"/>
  <c r="U474"/>
  <c r="U472"/>
  <c r="U470"/>
  <c r="U468"/>
  <c r="U466"/>
  <c r="U464"/>
  <c r="U462"/>
  <c r="U460"/>
  <c r="U458"/>
  <c r="U456"/>
  <c r="U454"/>
  <c r="U452"/>
  <c r="U450"/>
  <c r="U448"/>
  <c r="U446"/>
  <c r="U444"/>
  <c r="U442"/>
  <c r="U440"/>
  <c r="U438"/>
  <c r="U436"/>
  <c r="U434"/>
  <c r="U432"/>
  <c r="U430"/>
  <c r="U428"/>
  <c r="U493"/>
  <c r="N632"/>
  <c r="U426"/>
  <c r="U424"/>
  <c r="U422"/>
  <c r="U420"/>
  <c r="U418"/>
  <c r="U416"/>
  <c r="U414"/>
  <c r="U412"/>
  <c r="U410"/>
  <c r="U408"/>
  <c r="U406"/>
  <c r="U404"/>
  <c r="U402"/>
  <c r="U400"/>
  <c r="U398"/>
  <c r="U396"/>
  <c r="U393"/>
  <c r="U394"/>
  <c r="U392"/>
  <c r="U390"/>
  <c r="U388"/>
  <c r="U386"/>
  <c r="U384"/>
  <c r="U382"/>
  <c r="U380"/>
  <c r="U378"/>
  <c r="U376"/>
  <c r="U374"/>
  <c r="U372"/>
  <c r="U370"/>
  <c r="U368"/>
  <c r="U366"/>
  <c r="U364"/>
  <c r="U362"/>
  <c r="U360"/>
  <c r="U358"/>
  <c r="U356"/>
  <c r="U354"/>
  <c r="U352"/>
  <c r="U338"/>
  <c r="U336"/>
  <c r="U334"/>
  <c r="U332"/>
  <c r="U330"/>
  <c r="U328"/>
  <c r="U326"/>
  <c r="U324"/>
  <c r="U322"/>
  <c r="U320"/>
  <c r="U318"/>
  <c r="U316"/>
  <c r="U314"/>
  <c r="U312"/>
  <c r="U310"/>
  <c r="U308"/>
  <c r="U306"/>
  <c r="U304"/>
  <c r="U302"/>
  <c r="U300"/>
  <c r="U298"/>
  <c r="U296"/>
  <c r="U294"/>
  <c r="U292"/>
  <c r="U290"/>
  <c r="U288"/>
  <c r="U286"/>
  <c r="U284"/>
  <c r="U282"/>
  <c r="U280"/>
  <c r="U278"/>
  <c r="U276"/>
  <c r="U274"/>
  <c r="U272"/>
  <c r="U270"/>
  <c r="U268"/>
  <c r="U266"/>
  <c r="U264"/>
  <c r="U262"/>
  <c r="U260"/>
  <c r="U258"/>
  <c r="U256"/>
  <c r="U254"/>
  <c r="U252"/>
  <c r="U250"/>
  <c r="U249"/>
  <c r="U248"/>
  <c r="U247"/>
  <c r="U246"/>
  <c r="U245"/>
  <c r="U244"/>
  <c r="U243"/>
  <c r="U242"/>
  <c r="U241"/>
  <c r="N346"/>
  <c r="N344"/>
  <c r="N342"/>
  <c r="N340"/>
  <c r="S347"/>
  <c r="T348"/>
  <c r="S349"/>
  <c r="S350"/>
  <c r="AD23" i="11"/>
  <c r="AC23"/>
  <c r="AB23"/>
  <c r="AA23"/>
  <c r="Z23"/>
  <c r="Y23"/>
  <c r="X23"/>
  <c r="W23"/>
  <c r="V23"/>
  <c r="AD22"/>
  <c r="AC22"/>
  <c r="AB22"/>
  <c r="AA22"/>
  <c r="Z22"/>
  <c r="Y22"/>
  <c r="X22"/>
  <c r="W22"/>
  <c r="V22"/>
  <c r="AD21"/>
  <c r="AC21"/>
  <c r="AB21"/>
  <c r="AA21"/>
  <c r="Z21"/>
  <c r="Y21"/>
  <c r="X21"/>
  <c r="W21"/>
  <c r="V21"/>
  <c r="AD20"/>
  <c r="AC20"/>
  <c r="AB20"/>
  <c r="AA20"/>
  <c r="Z20"/>
  <c r="Y20"/>
  <c r="X20"/>
  <c r="W20"/>
  <c r="V20"/>
  <c r="AD19"/>
  <c r="AC19"/>
  <c r="AB19"/>
  <c r="AA19"/>
  <c r="Z19"/>
  <c r="Y19"/>
  <c r="X19"/>
  <c r="W19"/>
  <c r="V19"/>
  <c r="AD17"/>
  <c r="AC17"/>
  <c r="AB17"/>
  <c r="AA17"/>
  <c r="Z17"/>
  <c r="Y17"/>
  <c r="X17"/>
  <c r="W17"/>
  <c r="V17"/>
  <c r="AD16"/>
  <c r="AC16"/>
  <c r="AB16"/>
  <c r="AA16"/>
  <c r="Z16"/>
  <c r="Y16"/>
  <c r="X16"/>
  <c r="W16"/>
  <c r="V16"/>
  <c r="AD14"/>
  <c r="AC14"/>
  <c r="AB14"/>
  <c r="AA14"/>
  <c r="Z14"/>
  <c r="Y14"/>
  <c r="X14"/>
  <c r="W14"/>
  <c r="V14"/>
  <c r="AD13"/>
  <c r="AC13"/>
  <c r="AB13"/>
  <c r="AA13"/>
  <c r="Z13"/>
  <c r="Y13"/>
  <c r="X13"/>
  <c r="W13"/>
  <c r="V13"/>
  <c r="AD12"/>
  <c r="AC12"/>
  <c r="AB12"/>
  <c r="AA12"/>
  <c r="Z12"/>
  <c r="Y12"/>
  <c r="X12"/>
  <c r="W12"/>
  <c r="V12"/>
  <c r="AD11"/>
  <c r="AC11"/>
  <c r="AB11"/>
  <c r="AA11"/>
  <c r="Z11"/>
  <c r="Y11"/>
  <c r="X11"/>
  <c r="W11"/>
  <c r="V11"/>
  <c r="AC9"/>
  <c r="AB9"/>
  <c r="AA9"/>
  <c r="Z9"/>
  <c r="Y9"/>
  <c r="X9"/>
  <c r="W9"/>
  <c r="V9"/>
  <c r="R9"/>
  <c r="Q9"/>
  <c r="P9"/>
  <c r="O9"/>
  <c r="N9"/>
  <c r="M9"/>
  <c r="L9"/>
  <c r="K9"/>
  <c r="J9"/>
  <c r="I9"/>
  <c r="H9"/>
  <c r="G9"/>
  <c r="AD75" i="10"/>
  <c r="AC75"/>
  <c r="AB75"/>
  <c r="AA75"/>
  <c r="Z75"/>
  <c r="Y75"/>
  <c r="X75"/>
  <c r="W75"/>
  <c r="V75"/>
  <c r="AD74"/>
  <c r="AC74"/>
  <c r="AB74"/>
  <c r="AA74"/>
  <c r="Z74"/>
  <c r="Y74"/>
  <c r="X74"/>
  <c r="W74"/>
  <c r="V74"/>
  <c r="AD73"/>
  <c r="AC73"/>
  <c r="AB73"/>
  <c r="AA73"/>
  <c r="Z73"/>
  <c r="Y73"/>
  <c r="X73"/>
  <c r="W73"/>
  <c r="V73"/>
  <c r="AD72"/>
  <c r="AC72"/>
  <c r="AB72"/>
  <c r="AA72"/>
  <c r="Z72"/>
  <c r="Y72"/>
  <c r="X72"/>
  <c r="W72"/>
  <c r="V72"/>
  <c r="AD70"/>
  <c r="AC70"/>
  <c r="AB70"/>
  <c r="AA70"/>
  <c r="Z70"/>
  <c r="Y70"/>
  <c r="X70"/>
  <c r="W70"/>
  <c r="V70"/>
  <c r="AD69"/>
  <c r="AC69"/>
  <c r="AB69"/>
  <c r="AA69"/>
  <c r="Z69"/>
  <c r="Y69"/>
  <c r="X69"/>
  <c r="W69"/>
  <c r="V69"/>
  <c r="AD68"/>
  <c r="AC68"/>
  <c r="AB68"/>
  <c r="AA68"/>
  <c r="Z68"/>
  <c r="Y68"/>
  <c r="X68"/>
  <c r="W68"/>
  <c r="V68"/>
  <c r="AD65"/>
  <c r="AC65"/>
  <c r="AB65"/>
  <c r="AA65"/>
  <c r="Z65"/>
  <c r="Y65"/>
  <c r="X65"/>
  <c r="W65"/>
  <c r="V65"/>
  <c r="AD64"/>
  <c r="AC64"/>
  <c r="AB64"/>
  <c r="AA64"/>
  <c r="Z64"/>
  <c r="Y64"/>
  <c r="X64"/>
  <c r="W64"/>
  <c r="V64"/>
  <c r="AD63"/>
  <c r="AC63"/>
  <c r="AB63"/>
  <c r="AA63"/>
  <c r="Z63"/>
  <c r="Y63"/>
  <c r="X63"/>
  <c r="W63"/>
  <c r="V63"/>
  <c r="AD62"/>
  <c r="AC62"/>
  <c r="AB62"/>
  <c r="AA62"/>
  <c r="Z62"/>
  <c r="Y62"/>
  <c r="X62"/>
  <c r="W62"/>
  <c r="V62"/>
  <c r="AD61"/>
  <c r="AC61"/>
  <c r="AB61"/>
  <c r="AA61"/>
  <c r="Z61"/>
  <c r="Y61"/>
  <c r="X61"/>
  <c r="W61"/>
  <c r="V61"/>
  <c r="AD60"/>
  <c r="AC60"/>
  <c r="AB60"/>
  <c r="AA60"/>
  <c r="Z60"/>
  <c r="Y60"/>
  <c r="X60"/>
  <c r="W60"/>
  <c r="V60"/>
  <c r="AD59"/>
  <c r="AC59"/>
  <c r="AB59"/>
  <c r="AA59"/>
  <c r="Z59"/>
  <c r="Y59"/>
  <c r="X59"/>
  <c r="W59"/>
  <c r="V59"/>
  <c r="AD58"/>
  <c r="AC58"/>
  <c r="AB58"/>
  <c r="AA58"/>
  <c r="Z58"/>
  <c r="Y58"/>
  <c r="X58"/>
  <c r="W58"/>
  <c r="V58"/>
  <c r="AD57"/>
  <c r="AC57"/>
  <c r="AB57"/>
  <c r="AA57"/>
  <c r="Z57"/>
  <c r="Y57"/>
  <c r="X57"/>
  <c r="W57"/>
  <c r="V57"/>
  <c r="AD56"/>
  <c r="AC56"/>
  <c r="AB56"/>
  <c r="AA56"/>
  <c r="Z56"/>
  <c r="Y56"/>
  <c r="X56"/>
  <c r="W56"/>
  <c r="V56"/>
  <c r="AD52"/>
  <c r="AC52"/>
  <c r="AB52"/>
  <c r="AA52"/>
  <c r="Z52"/>
  <c r="Y52"/>
  <c r="X52"/>
  <c r="W52"/>
  <c r="V52"/>
  <c r="AD51"/>
  <c r="AC51"/>
  <c r="AB51"/>
  <c r="AA51"/>
  <c r="Z51"/>
  <c r="Y51"/>
  <c r="X51"/>
  <c r="W51"/>
  <c r="V51"/>
  <c r="AD50"/>
  <c r="AC50"/>
  <c r="AB50"/>
  <c r="AA50"/>
  <c r="Z50"/>
  <c r="Y50"/>
  <c r="X50"/>
  <c r="W50"/>
  <c r="V50"/>
  <c r="AD49"/>
  <c r="AC49"/>
  <c r="AB49"/>
  <c r="AA49"/>
  <c r="Z49"/>
  <c r="Y49"/>
  <c r="X49"/>
  <c r="W49"/>
  <c r="V49"/>
  <c r="AD48"/>
  <c r="AC48"/>
  <c r="AB48"/>
  <c r="AA48"/>
  <c r="Z48"/>
  <c r="Y48"/>
  <c r="X48"/>
  <c r="W48"/>
  <c r="V48"/>
  <c r="AD47"/>
  <c r="AC47"/>
  <c r="AB47"/>
  <c r="AA47"/>
  <c r="Z47"/>
  <c r="Y47"/>
  <c r="X47"/>
  <c r="W47"/>
  <c r="V47"/>
  <c r="AD46"/>
  <c r="AC46"/>
  <c r="AB46"/>
  <c r="AA46"/>
  <c r="Z46"/>
  <c r="Y46"/>
  <c r="X46"/>
  <c r="W46"/>
  <c r="V46"/>
  <c r="AD45"/>
  <c r="AC45"/>
  <c r="AB45"/>
  <c r="AA45"/>
  <c r="Z45"/>
  <c r="Y45"/>
  <c r="X45"/>
  <c r="W45"/>
  <c r="V45"/>
  <c r="AD44"/>
  <c r="AC44"/>
  <c r="AB44"/>
  <c r="AA44"/>
  <c r="Z44"/>
  <c r="Y44"/>
  <c r="X44"/>
  <c r="W44"/>
  <c r="V44"/>
  <c r="AD42"/>
  <c r="AC42"/>
  <c r="AB42"/>
  <c r="AA42"/>
  <c r="Z42"/>
  <c r="Y42"/>
  <c r="X42"/>
  <c r="W42"/>
  <c r="V42"/>
  <c r="AD41"/>
  <c r="AC41"/>
  <c r="AB41"/>
  <c r="AA41"/>
  <c r="Z41"/>
  <c r="Y41"/>
  <c r="X41"/>
  <c r="W41"/>
  <c r="V41"/>
  <c r="AD40"/>
  <c r="AC40"/>
  <c r="AB40"/>
  <c r="AA40"/>
  <c r="Z40"/>
  <c r="Y40"/>
  <c r="X40"/>
  <c r="W40"/>
  <c r="V40"/>
  <c r="AD39"/>
  <c r="AC39"/>
  <c r="AB39"/>
  <c r="AA39"/>
  <c r="Z39"/>
  <c r="Y39"/>
  <c r="X39"/>
  <c r="W39"/>
  <c r="V39"/>
  <c r="AD38"/>
  <c r="AC38"/>
  <c r="AB38"/>
  <c r="AA38"/>
  <c r="Z38"/>
  <c r="Y38"/>
  <c r="X38"/>
  <c r="W38"/>
  <c r="V38"/>
  <c r="AD37"/>
  <c r="AC37"/>
  <c r="AB37"/>
  <c r="AA37"/>
  <c r="Z37"/>
  <c r="Y37"/>
  <c r="X37"/>
  <c r="W37"/>
  <c r="V37"/>
  <c r="AD36"/>
  <c r="AC36"/>
  <c r="AB36"/>
  <c r="AA36"/>
  <c r="Z36"/>
  <c r="Y36"/>
  <c r="X36"/>
  <c r="W36"/>
  <c r="V36"/>
  <c r="AD35"/>
  <c r="AC35"/>
  <c r="AB35"/>
  <c r="AA35"/>
  <c r="Z35"/>
  <c r="Y35"/>
  <c r="X35"/>
  <c r="W35"/>
  <c r="V35"/>
  <c r="AD34"/>
  <c r="AC34"/>
  <c r="AB34"/>
  <c r="AA34"/>
  <c r="Z34"/>
  <c r="Y34"/>
  <c r="X34"/>
  <c r="W34"/>
  <c r="V34"/>
  <c r="AD33"/>
  <c r="AC33"/>
  <c r="AB33"/>
  <c r="AA33"/>
  <c r="Z33"/>
  <c r="Y33"/>
  <c r="X33"/>
  <c r="W33"/>
  <c r="V33"/>
  <c r="AD31"/>
  <c r="AC31"/>
  <c r="AB31"/>
  <c r="AA31"/>
  <c r="Z31"/>
  <c r="Y31"/>
  <c r="X31"/>
  <c r="W31"/>
  <c r="V31"/>
  <c r="AD30"/>
  <c r="AC30"/>
  <c r="AB30"/>
  <c r="AA30"/>
  <c r="Z30"/>
  <c r="Y30"/>
  <c r="X30"/>
  <c r="W30"/>
  <c r="V30"/>
  <c r="AD29"/>
  <c r="AC29"/>
  <c r="AB29"/>
  <c r="AA29"/>
  <c r="Z29"/>
  <c r="Y29"/>
  <c r="X29"/>
  <c r="W29"/>
  <c r="V29"/>
  <c r="AD28"/>
  <c r="AC28"/>
  <c r="AB28"/>
  <c r="AA28"/>
  <c r="Z28"/>
  <c r="Y28"/>
  <c r="X28"/>
  <c r="W28"/>
  <c r="V28"/>
  <c r="AD27"/>
  <c r="AC27"/>
  <c r="AB27"/>
  <c r="AA27"/>
  <c r="Z27"/>
  <c r="Y27"/>
  <c r="X27"/>
  <c r="W27"/>
  <c r="V27"/>
  <c r="AD26"/>
  <c r="AC26"/>
  <c r="AB26"/>
  <c r="AA26"/>
  <c r="Z26"/>
  <c r="Y26"/>
  <c r="X26"/>
  <c r="W26"/>
  <c r="V26"/>
  <c r="AD25"/>
  <c r="AC25"/>
  <c r="AB25"/>
  <c r="AA25"/>
  <c r="Z25"/>
  <c r="Y25"/>
  <c r="X25"/>
  <c r="W25"/>
  <c r="V25"/>
  <c r="AD24"/>
  <c r="AC24"/>
  <c r="AB24"/>
  <c r="AA24"/>
  <c r="Z24"/>
  <c r="Y24"/>
  <c r="X24"/>
  <c r="W24"/>
  <c r="V24"/>
  <c r="AD23"/>
  <c r="AC23"/>
  <c r="AB23"/>
  <c r="AA23"/>
  <c r="Z23"/>
  <c r="Y23"/>
  <c r="X23"/>
  <c r="W23"/>
  <c r="V23"/>
  <c r="AD22"/>
  <c r="AC22"/>
  <c r="AB22"/>
  <c r="AA22"/>
  <c r="Z22"/>
  <c r="Y22"/>
  <c r="X22"/>
  <c r="W22"/>
  <c r="V22"/>
  <c r="AD21"/>
  <c r="AC21"/>
  <c r="AB21"/>
  <c r="AA21"/>
  <c r="Z21"/>
  <c r="Y21"/>
  <c r="X21"/>
  <c r="W21"/>
  <c r="V21"/>
  <c r="AD20"/>
  <c r="AC20"/>
  <c r="AB20"/>
  <c r="AA20"/>
  <c r="Z20"/>
  <c r="Y20"/>
  <c r="X20"/>
  <c r="W20"/>
  <c r="V20"/>
  <c r="AD19"/>
  <c r="AC19"/>
  <c r="AB19"/>
  <c r="AA19"/>
  <c r="Z19"/>
  <c r="Y19"/>
  <c r="X19"/>
  <c r="W19"/>
  <c r="V19"/>
  <c r="AD18"/>
  <c r="AC18"/>
  <c r="AB18"/>
  <c r="AA18"/>
  <c r="Z18"/>
  <c r="Y18"/>
  <c r="X18"/>
  <c r="W18"/>
  <c r="V18"/>
  <c r="AD17"/>
  <c r="AC17"/>
  <c r="AB17"/>
  <c r="AA17"/>
  <c r="Z17"/>
  <c r="Y17"/>
  <c r="X17"/>
  <c r="W17"/>
  <c r="V17"/>
  <c r="AD16"/>
  <c r="AC16"/>
  <c r="AB16"/>
  <c r="AA16"/>
  <c r="Z16"/>
  <c r="Y16"/>
  <c r="X16"/>
  <c r="W16"/>
  <c r="V16"/>
  <c r="AD15"/>
  <c r="AC15"/>
  <c r="AB15"/>
  <c r="AA15"/>
  <c r="Z15"/>
  <c r="Y15"/>
  <c r="X15"/>
  <c r="W15"/>
  <c r="V15"/>
  <c r="AD14"/>
  <c r="AC14"/>
  <c r="AB14"/>
  <c r="AA14"/>
  <c r="Z14"/>
  <c r="Y14"/>
  <c r="X14"/>
  <c r="W14"/>
  <c r="V14"/>
  <c r="AD13"/>
  <c r="AC13"/>
  <c r="AB13"/>
  <c r="AA13"/>
  <c r="Z13"/>
  <c r="Y13"/>
  <c r="X13"/>
  <c r="W13"/>
  <c r="V13"/>
  <c r="AD12"/>
  <c r="AC12"/>
  <c r="AB12"/>
  <c r="AA12"/>
  <c r="Z12"/>
  <c r="Y12"/>
  <c r="X12"/>
  <c r="W12"/>
  <c r="V12"/>
  <c r="AC10"/>
  <c r="AB10"/>
  <c r="AA10"/>
  <c r="Z10"/>
  <c r="Y10"/>
  <c r="X10"/>
  <c r="W10"/>
  <c r="V10"/>
  <c r="S10"/>
  <c r="R10"/>
  <c r="Q10"/>
  <c r="P10"/>
  <c r="O10"/>
  <c r="N10"/>
  <c r="M10"/>
  <c r="L10"/>
  <c r="K10"/>
  <c r="J10"/>
  <c r="I10"/>
  <c r="H10"/>
  <c r="R138" i="5"/>
  <c r="Q138"/>
  <c r="P138"/>
  <c r="O138"/>
  <c r="N138"/>
  <c r="M138"/>
  <c r="L138"/>
  <c r="R137"/>
  <c r="O137"/>
  <c r="M137"/>
  <c r="K137"/>
  <c r="R136"/>
  <c r="Q136"/>
  <c r="P136"/>
  <c r="O136"/>
  <c r="N136"/>
  <c r="M136"/>
  <c r="L136"/>
  <c r="K136"/>
  <c r="R128"/>
  <c r="Q128"/>
  <c r="P128"/>
  <c r="O128"/>
  <c r="N128"/>
  <c r="M128"/>
  <c r="L128"/>
  <c r="K128"/>
  <c r="Q127"/>
  <c r="O127"/>
  <c r="M127"/>
  <c r="K127"/>
  <c r="R126"/>
  <c r="Q126"/>
  <c r="P126"/>
  <c r="O126"/>
  <c r="N126"/>
  <c r="M126"/>
  <c r="L126"/>
  <c r="K126"/>
  <c r="Q125"/>
  <c r="O125"/>
  <c r="M125"/>
  <c r="K125"/>
  <c r="Q123"/>
  <c r="O123"/>
  <c r="M123"/>
  <c r="K123"/>
  <c r="R122"/>
  <c r="Q122"/>
  <c r="P122"/>
  <c r="O122"/>
  <c r="N122"/>
  <c r="M122"/>
  <c r="L122"/>
  <c r="K122"/>
  <c r="Q121"/>
  <c r="O121"/>
  <c r="M121"/>
  <c r="K121"/>
  <c r="R120"/>
  <c r="Q120"/>
  <c r="P120"/>
  <c r="O120"/>
  <c r="N120"/>
  <c r="M120"/>
  <c r="L120"/>
  <c r="K120"/>
  <c r="Q119"/>
  <c r="O119"/>
  <c r="M119"/>
  <c r="K119"/>
  <c r="R118"/>
  <c r="Q118"/>
  <c r="P118"/>
  <c r="O118"/>
  <c r="N118"/>
  <c r="M118"/>
  <c r="L118"/>
  <c r="K118"/>
  <c r="Q117"/>
  <c r="O117"/>
  <c r="M117"/>
  <c r="K117"/>
  <c r="R116"/>
  <c r="Q116"/>
  <c r="P116"/>
  <c r="O116"/>
  <c r="N116"/>
  <c r="M116"/>
  <c r="L116"/>
  <c r="K116"/>
  <c r="Q115"/>
  <c r="O115"/>
  <c r="M115"/>
  <c r="K115"/>
  <c r="R114"/>
  <c r="Q114"/>
  <c r="P114"/>
  <c r="O114"/>
  <c r="N114"/>
  <c r="M114"/>
  <c r="L114"/>
  <c r="K114"/>
  <c r="Q112"/>
  <c r="O112"/>
  <c r="M112"/>
  <c r="K112"/>
  <c r="R111"/>
  <c r="Q111"/>
  <c r="P111"/>
  <c r="O111"/>
  <c r="N111"/>
  <c r="M111"/>
  <c r="L111"/>
  <c r="K111"/>
  <c r="Q110"/>
  <c r="O110"/>
  <c r="M110"/>
  <c r="K110"/>
  <c r="R109"/>
  <c r="Q109"/>
  <c r="P109"/>
  <c r="O109"/>
  <c r="N109"/>
  <c r="M109"/>
  <c r="L109"/>
  <c r="K109"/>
  <c r="Q108"/>
  <c r="O108"/>
  <c r="M108"/>
  <c r="K108"/>
  <c r="R107"/>
  <c r="Q107"/>
  <c r="P107"/>
  <c r="O107"/>
  <c r="N107"/>
  <c r="M107"/>
  <c r="L107"/>
  <c r="K107"/>
  <c r="R103"/>
  <c r="Q103"/>
  <c r="P103"/>
  <c r="O103"/>
  <c r="N103"/>
  <c r="M103"/>
  <c r="L103"/>
  <c r="K103"/>
  <c r="Q102"/>
  <c r="O102"/>
  <c r="M102"/>
  <c r="K102"/>
  <c r="R101"/>
  <c r="Q101"/>
  <c r="P101"/>
  <c r="O101"/>
  <c r="N101"/>
  <c r="M101"/>
  <c r="L101"/>
  <c r="K101"/>
  <c r="Q100"/>
  <c r="O100"/>
  <c r="M100"/>
  <c r="K100"/>
  <c r="R99"/>
  <c r="Q99"/>
  <c r="P99"/>
  <c r="O99"/>
  <c r="N99"/>
  <c r="M99"/>
  <c r="L99"/>
  <c r="K99"/>
  <c r="Q98"/>
  <c r="O98"/>
  <c r="M98"/>
  <c r="K98"/>
  <c r="R97"/>
  <c r="Q97"/>
  <c r="P97"/>
  <c r="O97"/>
  <c r="N97"/>
  <c r="M97"/>
  <c r="L97"/>
  <c r="K97"/>
  <c r="Q96"/>
  <c r="O96"/>
  <c r="M96"/>
  <c r="K96"/>
  <c r="R95"/>
  <c r="Q95"/>
  <c r="P95"/>
  <c r="O95"/>
  <c r="N95"/>
  <c r="M95"/>
  <c r="L95"/>
  <c r="K95"/>
  <c r="Q94"/>
  <c r="O94"/>
  <c r="M94"/>
  <c r="K94"/>
  <c r="R93"/>
  <c r="Q93"/>
  <c r="P93"/>
  <c r="O93"/>
  <c r="N93"/>
  <c r="M93"/>
  <c r="L93"/>
  <c r="K93"/>
  <c r="Q92"/>
  <c r="O92"/>
  <c r="M92"/>
  <c r="K92"/>
  <c r="R91"/>
  <c r="Q91"/>
  <c r="P91"/>
  <c r="O91"/>
  <c r="N91"/>
  <c r="M91"/>
  <c r="L91"/>
  <c r="K91"/>
  <c r="Q90"/>
  <c r="O90"/>
  <c r="M90"/>
  <c r="K90"/>
  <c r="R89"/>
  <c r="Q89"/>
  <c r="P89"/>
  <c r="O89"/>
  <c r="N89"/>
  <c r="M89"/>
  <c r="L89"/>
  <c r="K89"/>
  <c r="Q88"/>
  <c r="O88"/>
  <c r="M88"/>
  <c r="K88"/>
  <c r="R87"/>
  <c r="Q87"/>
  <c r="P87"/>
  <c r="O87"/>
  <c r="N87"/>
  <c r="M87"/>
  <c r="L87"/>
  <c r="K87"/>
  <c r="Q84"/>
  <c r="O84"/>
  <c r="M84"/>
  <c r="K84"/>
  <c r="Q76"/>
  <c r="O76"/>
  <c r="M76"/>
  <c r="K76"/>
  <c r="R75"/>
  <c r="Q75"/>
  <c r="P75"/>
  <c r="O75"/>
  <c r="N75"/>
  <c r="M75"/>
  <c r="L75"/>
  <c r="K75"/>
  <c r="Q74"/>
  <c r="O74"/>
  <c r="M74"/>
  <c r="K74"/>
  <c r="R73"/>
  <c r="Q73"/>
  <c r="P73"/>
  <c r="O73"/>
  <c r="N73"/>
  <c r="M73"/>
  <c r="L73"/>
  <c r="K73"/>
  <c r="P72"/>
  <c r="L72"/>
  <c r="R71"/>
  <c r="Q71"/>
  <c r="P71"/>
  <c r="O71"/>
  <c r="N71"/>
  <c r="M71"/>
  <c r="L71"/>
  <c r="K71"/>
  <c r="P70"/>
  <c r="L70"/>
  <c r="R69"/>
  <c r="Q69"/>
  <c r="P69"/>
  <c r="O69"/>
  <c r="N69"/>
  <c r="M69"/>
  <c r="L69"/>
  <c r="K69"/>
  <c r="P68"/>
  <c r="L68"/>
  <c r="R67"/>
  <c r="Q67"/>
  <c r="P67"/>
  <c r="O67"/>
  <c r="N67"/>
  <c r="M67"/>
  <c r="L67"/>
  <c r="K67"/>
  <c r="P66"/>
  <c r="L66"/>
  <c r="R65"/>
  <c r="Q65"/>
  <c r="P65"/>
  <c r="O65"/>
  <c r="N65"/>
  <c r="M65"/>
  <c r="L65"/>
  <c r="K65"/>
  <c r="R63"/>
  <c r="Q63"/>
  <c r="P63"/>
  <c r="O63"/>
  <c r="N63"/>
  <c r="M63"/>
  <c r="L63"/>
  <c r="K63"/>
  <c r="P62"/>
  <c r="L62"/>
  <c r="R61"/>
  <c r="Q61"/>
  <c r="P61"/>
  <c r="O61"/>
  <c r="N61"/>
  <c r="M61"/>
  <c r="L61"/>
  <c r="K61"/>
  <c r="Q60"/>
  <c r="O60"/>
  <c r="M60"/>
  <c r="K60"/>
  <c r="R59"/>
  <c r="Q59"/>
  <c r="P59"/>
  <c r="O59"/>
  <c r="N59"/>
  <c r="M59"/>
  <c r="L59"/>
  <c r="K59"/>
  <c r="Q58"/>
  <c r="O58"/>
  <c r="M58"/>
  <c r="K58"/>
  <c r="R57"/>
  <c r="Q57"/>
  <c r="P57"/>
  <c r="O57"/>
  <c r="N57"/>
  <c r="M57"/>
  <c r="L57"/>
  <c r="K57"/>
  <c r="Q56"/>
  <c r="O56"/>
  <c r="M56"/>
  <c r="K56"/>
  <c r="R55"/>
  <c r="Q55"/>
  <c r="P55"/>
  <c r="O55"/>
  <c r="N55"/>
  <c r="M55"/>
  <c r="L55"/>
  <c r="K55"/>
  <c r="Q54"/>
  <c r="O54"/>
  <c r="M54"/>
  <c r="K54"/>
  <c r="R53"/>
  <c r="Q53"/>
  <c r="P53"/>
  <c r="O53"/>
  <c r="N53"/>
  <c r="M53"/>
  <c r="L53"/>
  <c r="K53"/>
  <c r="Q52"/>
  <c r="O52"/>
  <c r="M52"/>
  <c r="K52"/>
  <c r="R51"/>
  <c r="Q51"/>
  <c r="P51"/>
  <c r="O51"/>
  <c r="N51"/>
  <c r="M51"/>
  <c r="L51"/>
  <c r="K51"/>
  <c r="Q50"/>
  <c r="O50"/>
  <c r="M50"/>
  <c r="K50"/>
  <c r="R49"/>
  <c r="Q49"/>
  <c r="P49"/>
  <c r="O49"/>
  <c r="N49"/>
  <c r="M49"/>
  <c r="L49"/>
  <c r="K49"/>
  <c r="Q48"/>
  <c r="O48"/>
  <c r="M48"/>
  <c r="K48"/>
  <c r="R47"/>
  <c r="Q47"/>
  <c r="P47"/>
  <c r="O47"/>
  <c r="N47"/>
  <c r="M47"/>
  <c r="L47"/>
  <c r="K47"/>
  <c r="Q46"/>
  <c r="O46"/>
  <c r="M46"/>
  <c r="K46"/>
  <c r="R44"/>
  <c r="Q44"/>
  <c r="P44"/>
  <c r="O44"/>
  <c r="N44"/>
  <c r="M44"/>
  <c r="L44"/>
  <c r="K44"/>
  <c r="Q43"/>
  <c r="O43"/>
  <c r="M43"/>
  <c r="K43"/>
  <c r="R42"/>
  <c r="Q42"/>
  <c r="P42"/>
  <c r="O42"/>
  <c r="N42"/>
  <c r="M42"/>
  <c r="L42"/>
  <c r="K42"/>
  <c r="R40"/>
  <c r="Q40"/>
  <c r="P40"/>
  <c r="O40"/>
  <c r="N40"/>
  <c r="M40"/>
  <c r="L40"/>
  <c r="K40"/>
  <c r="Q39"/>
  <c r="O39"/>
  <c r="M39"/>
  <c r="K39"/>
  <c r="R38"/>
  <c r="Q38"/>
  <c r="P38"/>
  <c r="O38"/>
  <c r="N38"/>
  <c r="M38"/>
  <c r="L38"/>
  <c r="K38"/>
  <c r="Q37"/>
  <c r="O37"/>
  <c r="M37"/>
  <c r="K37"/>
  <c r="R36"/>
  <c r="Q36"/>
  <c r="P36"/>
  <c r="O36"/>
  <c r="N36"/>
  <c r="M36"/>
  <c r="L36"/>
  <c r="K36"/>
  <c r="Q33"/>
  <c r="O33"/>
  <c r="M33"/>
  <c r="K33"/>
  <c r="R32"/>
  <c r="Q32"/>
  <c r="P32"/>
  <c r="O32"/>
  <c r="N32"/>
  <c r="M32"/>
  <c r="L32"/>
  <c r="K32"/>
  <c r="Q31"/>
  <c r="O31"/>
  <c r="M31"/>
  <c r="K31"/>
  <c r="R30"/>
  <c r="Q30"/>
  <c r="P30"/>
  <c r="O30"/>
  <c r="N30"/>
  <c r="M30"/>
  <c r="L30"/>
  <c r="K30"/>
  <c r="Q29"/>
  <c r="O29"/>
  <c r="M29"/>
  <c r="K29"/>
  <c r="R28"/>
  <c r="Q28"/>
  <c r="P28"/>
  <c r="O28"/>
  <c r="N28"/>
  <c r="M28"/>
  <c r="L28"/>
  <c r="K28"/>
  <c r="Q27"/>
  <c r="O27"/>
  <c r="M27"/>
  <c r="K27"/>
  <c r="R26"/>
  <c r="Q26"/>
  <c r="P26"/>
  <c r="O26"/>
  <c r="N26"/>
  <c r="M26"/>
  <c r="L26"/>
  <c r="K26"/>
  <c r="Q25"/>
  <c r="O25"/>
  <c r="M25"/>
  <c r="K25"/>
  <c r="R24"/>
  <c r="P24"/>
  <c r="O24"/>
  <c r="N24"/>
  <c r="L24"/>
  <c r="K24"/>
  <c r="R20"/>
  <c r="N20"/>
  <c r="M20"/>
  <c r="R19"/>
  <c r="P19"/>
  <c r="N19"/>
  <c r="R18"/>
  <c r="Q18"/>
  <c r="P18"/>
  <c r="O18"/>
  <c r="N18"/>
  <c r="M18"/>
  <c r="R17"/>
  <c r="P17"/>
  <c r="N17"/>
  <c r="R16"/>
  <c r="Q16"/>
  <c r="P16"/>
  <c r="O16"/>
  <c r="N16"/>
  <c r="M16"/>
  <c r="L16"/>
  <c r="Q15"/>
  <c r="O15"/>
  <c r="M15"/>
  <c r="K15"/>
  <c r="R14"/>
  <c r="Q14"/>
  <c r="P14"/>
  <c r="O14"/>
  <c r="N14"/>
  <c r="M14"/>
  <c r="L14"/>
  <c r="K14"/>
  <c r="Q13"/>
  <c r="O13"/>
  <c r="M13"/>
  <c r="K13"/>
  <c r="R12"/>
  <c r="Q12"/>
  <c r="P12"/>
  <c r="O12"/>
  <c r="N12"/>
  <c r="M12"/>
  <c r="L12"/>
  <c r="K12"/>
  <c r="Q11"/>
  <c r="O11"/>
  <c r="M11"/>
  <c r="K11"/>
  <c r="R10"/>
  <c r="Q10"/>
  <c r="P10"/>
  <c r="O10"/>
  <c r="N10"/>
  <c r="M10"/>
  <c r="L10"/>
  <c r="K10"/>
  <c r="Q9"/>
  <c r="O9"/>
  <c r="M9"/>
  <c r="K9"/>
  <c r="O349" i="1"/>
  <c r="U9"/>
  <c r="T9"/>
  <c r="S9"/>
  <c r="R9"/>
  <c r="Q9"/>
  <c r="P9"/>
  <c r="O9"/>
  <c r="N9"/>
  <c r="U11" l="1"/>
  <c r="U13"/>
  <c r="U15"/>
  <c r="U17"/>
  <c r="U19"/>
  <c r="U21"/>
  <c r="U23"/>
  <c r="U25"/>
  <c r="U27"/>
  <c r="U29"/>
  <c r="U61"/>
  <c r="U63"/>
  <c r="U65"/>
  <c r="U67"/>
  <c r="U69"/>
  <c r="U71"/>
  <c r="U73"/>
  <c r="U75"/>
  <c r="U77"/>
  <c r="U79"/>
  <c r="U81"/>
  <c r="U83"/>
  <c r="R83" i="5"/>
  <c r="Q41"/>
  <c r="O41"/>
  <c r="M41"/>
  <c r="K41"/>
  <c r="Q83"/>
  <c r="O83"/>
  <c r="M83"/>
  <c r="K83"/>
  <c r="Q82"/>
  <c r="O82"/>
  <c r="M82"/>
  <c r="K82"/>
  <c r="Q81"/>
  <c r="O81"/>
  <c r="M81"/>
  <c r="K81"/>
  <c r="Q80"/>
  <c r="O80"/>
  <c r="M80"/>
  <c r="K80"/>
  <c r="Q79"/>
  <c r="O79"/>
  <c r="M79"/>
  <c r="K79"/>
  <c r="Q78"/>
  <c r="O78"/>
  <c r="M78"/>
  <c r="K78"/>
  <c r="Q77"/>
  <c r="O77"/>
  <c r="M77"/>
  <c r="K77"/>
  <c r="R41"/>
  <c r="P41"/>
  <c r="N41"/>
  <c r="P83"/>
  <c r="N83"/>
  <c r="R82"/>
  <c r="P82"/>
  <c r="N82"/>
  <c r="R81"/>
  <c r="P81"/>
  <c r="N81"/>
  <c r="R80"/>
  <c r="P80"/>
  <c r="N80"/>
  <c r="R79"/>
  <c r="P79"/>
  <c r="N79"/>
  <c r="R78"/>
  <c r="P78"/>
  <c r="N78"/>
  <c r="R77"/>
  <c r="P77"/>
  <c r="N77"/>
  <c r="Q183"/>
  <c r="O183"/>
  <c r="M183"/>
  <c r="K183"/>
  <c r="Q182"/>
  <c r="O182"/>
  <c r="M182"/>
  <c r="K182"/>
  <c r="Q181"/>
  <c r="O181"/>
  <c r="M181"/>
  <c r="K181"/>
  <c r="Q180"/>
  <c r="O180"/>
  <c r="M180"/>
  <c r="K180"/>
  <c r="Q179"/>
  <c r="O179"/>
  <c r="M179"/>
  <c r="K179"/>
  <c r="Q178"/>
  <c r="O178"/>
  <c r="M178"/>
  <c r="K178"/>
  <c r="Q177"/>
  <c r="O177"/>
  <c r="M177"/>
  <c r="K177"/>
  <c r="Q176"/>
  <c r="O176"/>
  <c r="M176"/>
  <c r="K176"/>
  <c r="Q174"/>
  <c r="O174"/>
  <c r="M174"/>
  <c r="K174"/>
  <c r="Q173"/>
  <c r="O173"/>
  <c r="M173"/>
  <c r="K173"/>
  <c r="Q172"/>
  <c r="O172"/>
  <c r="M172"/>
  <c r="K172"/>
  <c r="Q171"/>
  <c r="O171"/>
  <c r="M171"/>
  <c r="K171"/>
  <c r="Q170"/>
  <c r="O170"/>
  <c r="M170"/>
  <c r="K170"/>
  <c r="Q169"/>
  <c r="O169"/>
  <c r="M169"/>
  <c r="K169"/>
  <c r="Q168"/>
  <c r="O168"/>
  <c r="M168"/>
  <c r="K168"/>
  <c r="Q167"/>
  <c r="O167"/>
  <c r="M167"/>
  <c r="K167"/>
  <c r="Q166"/>
  <c r="O166"/>
  <c r="M166"/>
  <c r="K166"/>
  <c r="Q165"/>
  <c r="O165"/>
  <c r="M165"/>
  <c r="K165"/>
  <c r="Q164"/>
  <c r="O164"/>
  <c r="M164"/>
  <c r="K164"/>
  <c r="Q163"/>
  <c r="O163"/>
  <c r="M163"/>
  <c r="K163"/>
  <c r="Q162"/>
  <c r="O162"/>
  <c r="M162"/>
  <c r="K162"/>
  <c r="Q161"/>
  <c r="O161"/>
  <c r="M161"/>
  <c r="K161"/>
  <c r="Q160"/>
  <c r="O160"/>
  <c r="M160"/>
  <c r="K160"/>
  <c r="Q158"/>
  <c r="O158"/>
  <c r="M158"/>
  <c r="K158"/>
  <c r="Q155"/>
  <c r="O155"/>
  <c r="M155"/>
  <c r="K155"/>
  <c r="Q154"/>
  <c r="O154"/>
  <c r="M154"/>
  <c r="K154"/>
  <c r="Q153"/>
  <c r="O153"/>
  <c r="M153"/>
  <c r="K153"/>
  <c r="Q152"/>
  <c r="O152"/>
  <c r="M152"/>
  <c r="K152"/>
  <c r="Q151"/>
  <c r="O151"/>
  <c r="M151"/>
  <c r="K151"/>
  <c r="Q148"/>
  <c r="O148"/>
  <c r="M148"/>
  <c r="K148"/>
  <c r="Q147"/>
  <c r="O147"/>
  <c r="M147"/>
  <c r="K147"/>
  <c r="Q146"/>
  <c r="O146"/>
  <c r="M146"/>
  <c r="K146"/>
  <c r="Q145"/>
  <c r="O145"/>
  <c r="M145"/>
  <c r="K145"/>
  <c r="Q144"/>
  <c r="O144"/>
  <c r="M144"/>
  <c r="K144"/>
  <c r="Q143"/>
  <c r="O143"/>
  <c r="M143"/>
  <c r="K143"/>
  <c r="Q142"/>
  <c r="O142"/>
  <c r="M142"/>
  <c r="K142"/>
  <c r="Q141"/>
  <c r="O141"/>
  <c r="M141"/>
  <c r="K141"/>
  <c r="Q140"/>
  <c r="O140"/>
  <c r="M140"/>
  <c r="K140"/>
  <c r="Q139"/>
  <c r="O139"/>
  <c r="M139"/>
  <c r="K139"/>
  <c r="R183"/>
  <c r="P183"/>
  <c r="N183"/>
  <c r="R182"/>
  <c r="P182"/>
  <c r="N182"/>
  <c r="R181"/>
  <c r="P181"/>
  <c r="N181"/>
  <c r="R180"/>
  <c r="P180"/>
  <c r="N180"/>
  <c r="R179"/>
  <c r="P179"/>
  <c r="N179"/>
  <c r="R178"/>
  <c r="P178"/>
  <c r="N178"/>
  <c r="R177"/>
  <c r="P177"/>
  <c r="N177"/>
  <c r="R176"/>
  <c r="P176"/>
  <c r="N176"/>
  <c r="R174"/>
  <c r="P174"/>
  <c r="N174"/>
  <c r="R173"/>
  <c r="P173"/>
  <c r="N173"/>
  <c r="R172"/>
  <c r="P172"/>
  <c r="N172"/>
  <c r="R171"/>
  <c r="P171"/>
  <c r="N171"/>
  <c r="R170"/>
  <c r="P170"/>
  <c r="N170"/>
  <c r="R169"/>
  <c r="P169"/>
  <c r="N169"/>
  <c r="R168"/>
  <c r="P168"/>
  <c r="N168"/>
  <c r="R167"/>
  <c r="P167"/>
  <c r="N167"/>
  <c r="R166"/>
  <c r="P166"/>
  <c r="N166"/>
  <c r="R165"/>
  <c r="P165"/>
  <c r="N165"/>
  <c r="R164"/>
  <c r="P164"/>
  <c r="N164"/>
  <c r="R163"/>
  <c r="P163"/>
  <c r="N163"/>
  <c r="R162"/>
  <c r="P162"/>
  <c r="N162"/>
  <c r="R161"/>
  <c r="P161"/>
  <c r="N161"/>
  <c r="R160"/>
  <c r="P160"/>
  <c r="N160"/>
  <c r="R158"/>
  <c r="P158"/>
  <c r="N158"/>
  <c r="R155"/>
  <c r="P155"/>
  <c r="N155"/>
  <c r="R154"/>
  <c r="P154"/>
  <c r="N154"/>
  <c r="R153"/>
  <c r="P153"/>
  <c r="N153"/>
  <c r="R152"/>
  <c r="P152"/>
  <c r="N152"/>
  <c r="R151"/>
  <c r="P151"/>
  <c r="N151"/>
  <c r="R148"/>
  <c r="P148"/>
  <c r="N148"/>
  <c r="R147"/>
  <c r="P147"/>
  <c r="N147"/>
  <c r="R146"/>
  <c r="P146"/>
  <c r="N146"/>
  <c r="R145"/>
  <c r="P145"/>
  <c r="N145"/>
  <c r="R144"/>
  <c r="P144"/>
  <c r="N144"/>
  <c r="R143"/>
  <c r="P143"/>
  <c r="N143"/>
  <c r="R142"/>
  <c r="P142"/>
  <c r="N142"/>
  <c r="R141"/>
  <c r="P141"/>
  <c r="N141"/>
  <c r="R140"/>
  <c r="P140"/>
  <c r="N140"/>
  <c r="R139"/>
  <c r="P139"/>
  <c r="N139"/>
  <c r="L11"/>
  <c r="N11"/>
  <c r="P11"/>
  <c r="L13"/>
  <c r="N13"/>
  <c r="P13"/>
  <c r="L15"/>
  <c r="N15"/>
  <c r="P15"/>
  <c r="M17"/>
  <c r="O17"/>
  <c r="Q17"/>
  <c r="M19"/>
  <c r="O19"/>
  <c r="Q19"/>
  <c r="L25"/>
  <c r="N25"/>
  <c r="P25"/>
  <c r="L27"/>
  <c r="N27"/>
  <c r="P27"/>
  <c r="L29"/>
  <c r="N29"/>
  <c r="P29"/>
  <c r="L31"/>
  <c r="N31"/>
  <c r="P31"/>
  <c r="L33"/>
  <c r="N33"/>
  <c r="P33"/>
  <c r="L37"/>
  <c r="N37"/>
  <c r="P37"/>
  <c r="L39"/>
  <c r="N39"/>
  <c r="P39"/>
  <c r="L43"/>
  <c r="N43"/>
  <c r="P43"/>
  <c r="L46"/>
  <c r="N46"/>
  <c r="P46"/>
  <c r="L48"/>
  <c r="N48"/>
  <c r="P48"/>
  <c r="L50"/>
  <c r="N50"/>
  <c r="P50"/>
  <c r="L52"/>
  <c r="N52"/>
  <c r="P52"/>
  <c r="L54"/>
  <c r="N54"/>
  <c r="P54"/>
  <c r="L56"/>
  <c r="N56"/>
  <c r="P56"/>
  <c r="L58"/>
  <c r="N58"/>
  <c r="P58"/>
  <c r="L60"/>
  <c r="N60"/>
  <c r="P60"/>
  <c r="N62"/>
  <c r="R62"/>
  <c r="N66"/>
  <c r="R66"/>
  <c r="N68"/>
  <c r="R68"/>
  <c r="N70"/>
  <c r="R70"/>
  <c r="N72"/>
  <c r="R72"/>
  <c r="L74"/>
  <c r="N74"/>
  <c r="P74"/>
  <c r="L76"/>
  <c r="N76"/>
  <c r="P76"/>
  <c r="L84"/>
  <c r="N84"/>
  <c r="P84"/>
  <c r="L88"/>
  <c r="N88"/>
  <c r="P88"/>
  <c r="L90"/>
  <c r="N90"/>
  <c r="P90"/>
  <c r="L92"/>
  <c r="N92"/>
  <c r="P92"/>
  <c r="L94"/>
  <c r="N94"/>
  <c r="P94"/>
  <c r="L96"/>
  <c r="N96"/>
  <c r="P96"/>
  <c r="L98"/>
  <c r="N98"/>
  <c r="P98"/>
  <c r="L100"/>
  <c r="N100"/>
  <c r="P100"/>
  <c r="L102"/>
  <c r="N102"/>
  <c r="P102"/>
  <c r="L108"/>
  <c r="N108"/>
  <c r="P108"/>
  <c r="L110"/>
  <c r="N110"/>
  <c r="P110"/>
  <c r="L112"/>
  <c r="N112"/>
  <c r="P112"/>
  <c r="L115"/>
  <c r="N115"/>
  <c r="P115"/>
  <c r="L117"/>
  <c r="N117"/>
  <c r="P117"/>
  <c r="L119"/>
  <c r="N119"/>
  <c r="P119"/>
  <c r="L121"/>
  <c r="N121"/>
  <c r="P121"/>
  <c r="L123"/>
  <c r="N123"/>
  <c r="P123"/>
  <c r="L125"/>
  <c r="N125"/>
  <c r="P125"/>
  <c r="L127"/>
  <c r="N127"/>
  <c r="P127"/>
  <c r="L137"/>
  <c r="N137"/>
  <c r="P137"/>
  <c r="K62"/>
  <c r="M62"/>
  <c r="O62"/>
  <c r="K66"/>
  <c r="M66"/>
  <c r="O66"/>
  <c r="K68"/>
  <c r="M68"/>
  <c r="O68"/>
  <c r="K70"/>
  <c r="M70"/>
  <c r="O70"/>
  <c r="K72"/>
  <c r="M72"/>
  <c r="O72"/>
  <c r="K22"/>
  <c r="K20"/>
  <c r="K18"/>
  <c r="L21"/>
  <c r="L19"/>
  <c r="L17"/>
  <c r="M24"/>
  <c r="M22"/>
  <c r="N23"/>
  <c r="N21"/>
  <c r="O22"/>
  <c r="O20"/>
  <c r="P22"/>
  <c r="P20"/>
  <c r="Q23"/>
  <c r="Q21"/>
  <c r="R23"/>
  <c r="R21"/>
  <c r="K23"/>
  <c r="K21"/>
  <c r="L23"/>
  <c r="L20"/>
  <c r="L22"/>
  <c r="M23"/>
  <c r="M21"/>
  <c r="N22"/>
  <c r="O23"/>
  <c r="O21"/>
  <c r="Q22"/>
  <c r="L9"/>
  <c r="N9"/>
  <c r="P9"/>
  <c r="K311" i="16"/>
  <c r="L311"/>
  <c r="M311"/>
  <c r="N311"/>
  <c r="O311"/>
  <c r="K309"/>
  <c r="L309"/>
  <c r="M309"/>
  <c r="N309"/>
  <c r="O309"/>
  <c r="K307"/>
  <c r="L307"/>
  <c r="M307"/>
  <c r="N307"/>
  <c r="O307"/>
  <c r="K305"/>
  <c r="L305"/>
  <c r="M305"/>
  <c r="N305"/>
  <c r="O305"/>
  <c r="K303"/>
  <c r="L303"/>
  <c r="M303"/>
  <c r="N303"/>
  <c r="O303"/>
  <c r="K301"/>
  <c r="L301"/>
  <c r="M301"/>
  <c r="N301"/>
  <c r="O301"/>
  <c r="K297"/>
  <c r="L297"/>
  <c r="M297"/>
  <c r="N297"/>
  <c r="O297"/>
  <c r="K295"/>
  <c r="L295"/>
  <c r="M295"/>
  <c r="N295"/>
  <c r="O295"/>
  <c r="K293"/>
  <c r="L293"/>
  <c r="M293"/>
  <c r="N293"/>
  <c r="O293"/>
  <c r="K291"/>
  <c r="L291"/>
  <c r="M291"/>
  <c r="N291"/>
  <c r="O291"/>
  <c r="K289"/>
  <c r="L289"/>
  <c r="M289"/>
  <c r="N289"/>
  <c r="O289"/>
  <c r="K287"/>
  <c r="L287"/>
  <c r="M287"/>
  <c r="N287"/>
  <c r="O287"/>
  <c r="K285"/>
  <c r="L285"/>
  <c r="M285"/>
  <c r="N285"/>
  <c r="O285"/>
  <c r="K283"/>
  <c r="L283"/>
  <c r="M283"/>
  <c r="N283"/>
  <c r="O283"/>
  <c r="K281"/>
  <c r="L281"/>
  <c r="M281"/>
  <c r="N281"/>
  <c r="O281"/>
  <c r="K279"/>
  <c r="L279"/>
  <c r="M279"/>
  <c r="N279"/>
  <c r="O279"/>
  <c r="K277"/>
  <c r="L277"/>
  <c r="M277"/>
  <c r="N277"/>
  <c r="O277"/>
  <c r="K275"/>
  <c r="L275"/>
  <c r="M275"/>
  <c r="N275"/>
  <c r="O275"/>
  <c r="K273"/>
  <c r="L273"/>
  <c r="M273"/>
  <c r="N273"/>
  <c r="O273"/>
  <c r="K271"/>
  <c r="L271"/>
  <c r="M271"/>
  <c r="N271"/>
  <c r="O271"/>
  <c r="K269"/>
  <c r="L269"/>
  <c r="M269"/>
  <c r="N269"/>
  <c r="O269"/>
  <c r="K267"/>
  <c r="L267"/>
  <c r="M267"/>
  <c r="N267"/>
  <c r="O267"/>
  <c r="K265"/>
  <c r="L265"/>
  <c r="M265"/>
  <c r="N265"/>
  <c r="O265"/>
  <c r="K263"/>
  <c r="L263"/>
  <c r="M263"/>
  <c r="N263"/>
  <c r="O263"/>
  <c r="K261"/>
  <c r="L261"/>
  <c r="M261"/>
  <c r="N261"/>
  <c r="O261"/>
  <c r="K259"/>
  <c r="L259"/>
  <c r="M259"/>
  <c r="N259"/>
  <c r="O259"/>
  <c r="K257"/>
  <c r="L257"/>
  <c r="M257"/>
  <c r="N257"/>
  <c r="O257"/>
  <c r="K255"/>
  <c r="L255"/>
  <c r="M255"/>
  <c r="N255"/>
  <c r="O255"/>
  <c r="K253"/>
  <c r="L253"/>
  <c r="M253"/>
  <c r="N253"/>
  <c r="O253"/>
  <c r="K251"/>
  <c r="L251"/>
  <c r="M251"/>
  <c r="N251"/>
  <c r="O251"/>
  <c r="K249"/>
  <c r="L249"/>
  <c r="M249"/>
  <c r="N249"/>
  <c r="O249"/>
  <c r="K247"/>
  <c r="L247"/>
  <c r="M247"/>
  <c r="N247"/>
  <c r="O247"/>
  <c r="K245"/>
  <c r="L245"/>
  <c r="M245"/>
  <c r="N245"/>
  <c r="O245"/>
  <c r="K243"/>
  <c r="L243"/>
  <c r="M243"/>
  <c r="N243"/>
  <c r="O243"/>
  <c r="K241"/>
  <c r="L241"/>
  <c r="M241"/>
  <c r="N241"/>
  <c r="O241"/>
  <c r="K239"/>
  <c r="L239"/>
  <c r="M239"/>
  <c r="N239"/>
  <c r="O239"/>
  <c r="K237"/>
  <c r="L237"/>
  <c r="M237"/>
  <c r="N237"/>
  <c r="O237"/>
  <c r="K235"/>
  <c r="L235"/>
  <c r="M235"/>
  <c r="N235"/>
  <c r="O235"/>
  <c r="K233"/>
  <c r="L233"/>
  <c r="M233"/>
  <c r="N233"/>
  <c r="O233"/>
  <c r="K231"/>
  <c r="L231"/>
  <c r="M231"/>
  <c r="N231"/>
  <c r="O231"/>
  <c r="K228"/>
  <c r="L228"/>
  <c r="M228"/>
  <c r="N228"/>
  <c r="O228"/>
  <c r="K226"/>
  <c r="L226"/>
  <c r="M226"/>
  <c r="N226"/>
  <c r="O226"/>
  <c r="K224"/>
  <c r="L224"/>
  <c r="M224"/>
  <c r="N224"/>
  <c r="O224"/>
  <c r="K222"/>
  <c r="L222"/>
  <c r="M222"/>
  <c r="N222"/>
  <c r="O222"/>
  <c r="K220"/>
  <c r="L220"/>
  <c r="M220"/>
  <c r="N220"/>
  <c r="O220"/>
  <c r="K218"/>
  <c r="L218"/>
  <c r="M218"/>
  <c r="N218"/>
  <c r="O218"/>
  <c r="K216"/>
  <c r="L216"/>
  <c r="M216"/>
  <c r="N216"/>
  <c r="O216"/>
  <c r="K214"/>
  <c r="L214"/>
  <c r="M214"/>
  <c r="N214"/>
  <c r="O214"/>
  <c r="K212"/>
  <c r="L212"/>
  <c r="M212"/>
  <c r="N212"/>
  <c r="O212"/>
  <c r="K208"/>
  <c r="L208"/>
  <c r="M208"/>
  <c r="N208"/>
  <c r="O208"/>
  <c r="K206"/>
  <c r="L206"/>
  <c r="M206"/>
  <c r="N206"/>
  <c r="O206"/>
  <c r="K204"/>
  <c r="L204"/>
  <c r="M204"/>
  <c r="N204"/>
  <c r="O204"/>
  <c r="K202"/>
  <c r="L202"/>
  <c r="M202"/>
  <c r="N202"/>
  <c r="O202"/>
  <c r="K188"/>
  <c r="L188"/>
  <c r="M188"/>
  <c r="N188"/>
  <c r="O188"/>
  <c r="K186"/>
  <c r="L186"/>
  <c r="M186"/>
  <c r="N186"/>
  <c r="O186"/>
  <c r="K184"/>
  <c r="L184"/>
  <c r="M184"/>
  <c r="N184"/>
  <c r="O184"/>
  <c r="K182"/>
  <c r="L182"/>
  <c r="M182"/>
  <c r="N182"/>
  <c r="O182"/>
  <c r="K180"/>
  <c r="L180"/>
  <c r="M180"/>
  <c r="N180"/>
  <c r="O180"/>
  <c r="K178"/>
  <c r="L178"/>
  <c r="M178"/>
  <c r="N178"/>
  <c r="O178"/>
  <c r="K176"/>
  <c r="L176"/>
  <c r="M176"/>
  <c r="N176"/>
  <c r="O176"/>
  <c r="K174"/>
  <c r="L174"/>
  <c r="M174"/>
  <c r="N174"/>
  <c r="O174"/>
  <c r="K172"/>
  <c r="L172"/>
  <c r="M172"/>
  <c r="N172"/>
  <c r="O172"/>
  <c r="K170"/>
  <c r="L170"/>
  <c r="M170"/>
  <c r="N170"/>
  <c r="O170"/>
  <c r="K166"/>
  <c r="L166"/>
  <c r="M166"/>
  <c r="N166"/>
  <c r="O166"/>
  <c r="K164"/>
  <c r="L164"/>
  <c r="M164"/>
  <c r="N164"/>
  <c r="O164"/>
  <c r="K162"/>
  <c r="L162"/>
  <c r="M162"/>
  <c r="N162"/>
  <c r="O162"/>
  <c r="P162"/>
  <c r="K158"/>
  <c r="L158"/>
  <c r="M158"/>
  <c r="N158"/>
  <c r="O158"/>
  <c r="P158"/>
  <c r="K156"/>
  <c r="L156"/>
  <c r="M156"/>
  <c r="N156"/>
  <c r="O156"/>
  <c r="P156"/>
  <c r="K154"/>
  <c r="L154"/>
  <c r="M154"/>
  <c r="N154"/>
  <c r="O154"/>
  <c r="P154"/>
  <c r="K152"/>
  <c r="L152"/>
  <c r="M152"/>
  <c r="N152"/>
  <c r="O152"/>
  <c r="P152"/>
  <c r="K150"/>
  <c r="L150"/>
  <c r="M150"/>
  <c r="N150"/>
  <c r="O150"/>
  <c r="P150"/>
  <c r="K148"/>
  <c r="L148"/>
  <c r="M148"/>
  <c r="N148"/>
  <c r="O148"/>
  <c r="P148"/>
  <c r="K146"/>
  <c r="L146"/>
  <c r="M146"/>
  <c r="N146"/>
  <c r="O146"/>
  <c r="P146"/>
  <c r="K144"/>
  <c r="L144"/>
  <c r="M144"/>
  <c r="N144"/>
  <c r="O144"/>
  <c r="P144"/>
  <c r="K142"/>
  <c r="L142"/>
  <c r="M142"/>
  <c r="N142"/>
  <c r="O142"/>
  <c r="P142"/>
  <c r="K140"/>
  <c r="L140"/>
  <c r="M140"/>
  <c r="N140"/>
  <c r="O140"/>
  <c r="P140"/>
  <c r="K138"/>
  <c r="L138"/>
  <c r="M138"/>
  <c r="N138"/>
  <c r="O138"/>
  <c r="P138"/>
  <c r="K136"/>
  <c r="L136"/>
  <c r="M136"/>
  <c r="N136"/>
  <c r="O136"/>
  <c r="P136"/>
  <c r="K134"/>
  <c r="L134"/>
  <c r="M134"/>
  <c r="N134"/>
  <c r="O134"/>
  <c r="P134"/>
  <c r="K132"/>
  <c r="L132"/>
  <c r="M132"/>
  <c r="N132"/>
  <c r="O132"/>
  <c r="P132"/>
  <c r="K130"/>
  <c r="L130"/>
  <c r="M130"/>
  <c r="N130"/>
  <c r="O130"/>
  <c r="P130"/>
  <c r="K128"/>
  <c r="L128"/>
  <c r="M128"/>
  <c r="N128"/>
  <c r="O128"/>
  <c r="P128"/>
  <c r="K126"/>
  <c r="L126"/>
  <c r="M126"/>
  <c r="N126"/>
  <c r="O126"/>
  <c r="P126"/>
  <c r="K124"/>
  <c r="L124"/>
  <c r="M124"/>
  <c r="N124"/>
  <c r="O124"/>
  <c r="P124"/>
  <c r="K122"/>
  <c r="L122"/>
  <c r="M122"/>
  <c r="N122"/>
  <c r="O122"/>
  <c r="P122"/>
  <c r="K116"/>
  <c r="L116"/>
  <c r="M116"/>
  <c r="N116"/>
  <c r="O116"/>
  <c r="P116"/>
  <c r="K114"/>
  <c r="L114"/>
  <c r="M114"/>
  <c r="N114"/>
  <c r="O114"/>
  <c r="P114"/>
  <c r="K112"/>
  <c r="L112"/>
  <c r="M112"/>
  <c r="N112"/>
  <c r="O112"/>
  <c r="P112"/>
  <c r="K110"/>
  <c r="L110"/>
  <c r="M110"/>
  <c r="N110"/>
  <c r="O110"/>
  <c r="P110"/>
  <c r="K108"/>
  <c r="L108"/>
  <c r="M108"/>
  <c r="N108"/>
  <c r="O108"/>
  <c r="P108"/>
  <c r="K106"/>
  <c r="L106"/>
  <c r="M106"/>
  <c r="N106"/>
  <c r="O106"/>
  <c r="P106"/>
  <c r="K104"/>
  <c r="L104"/>
  <c r="M104"/>
  <c r="N104"/>
  <c r="O104"/>
  <c r="P104"/>
  <c r="K102"/>
  <c r="L102"/>
  <c r="M102"/>
  <c r="N102"/>
  <c r="O102"/>
  <c r="P102"/>
  <c r="K100"/>
  <c r="L100"/>
  <c r="M100"/>
  <c r="N100"/>
  <c r="O100"/>
  <c r="P100"/>
  <c r="K96"/>
  <c r="L96"/>
  <c r="M96"/>
  <c r="N96"/>
  <c r="O96"/>
  <c r="P96"/>
  <c r="K94"/>
  <c r="L94"/>
  <c r="M94"/>
  <c r="N94"/>
  <c r="O94"/>
  <c r="P94"/>
  <c r="K92"/>
  <c r="L92"/>
  <c r="M92"/>
  <c r="N92"/>
  <c r="O92"/>
  <c r="P92"/>
  <c r="K90"/>
  <c r="L90"/>
  <c r="M90"/>
  <c r="N90"/>
  <c r="O90"/>
  <c r="P90"/>
  <c r="K88"/>
  <c r="L88"/>
  <c r="M88"/>
  <c r="N88"/>
  <c r="O88"/>
  <c r="P88"/>
  <c r="K86"/>
  <c r="L86"/>
  <c r="M86"/>
  <c r="N86"/>
  <c r="O86"/>
  <c r="P86"/>
  <c r="K84"/>
  <c r="L84"/>
  <c r="M84"/>
  <c r="N84"/>
  <c r="O84"/>
  <c r="P84"/>
  <c r="K82"/>
  <c r="L82"/>
  <c r="M82"/>
  <c r="N82"/>
  <c r="O82"/>
  <c r="P82"/>
  <c r="K80"/>
  <c r="L80"/>
  <c r="M80"/>
  <c r="N80"/>
  <c r="O80"/>
  <c r="P80"/>
  <c r="K78"/>
  <c r="L78"/>
  <c r="M78"/>
  <c r="N78"/>
  <c r="O78"/>
  <c r="P78"/>
  <c r="K76"/>
  <c r="L76"/>
  <c r="M76"/>
  <c r="N76"/>
  <c r="O76"/>
  <c r="P76"/>
  <c r="K74"/>
  <c r="L74"/>
  <c r="M74"/>
  <c r="N74"/>
  <c r="O74"/>
  <c r="P74"/>
  <c r="K72"/>
  <c r="L72"/>
  <c r="M72"/>
  <c r="N72"/>
  <c r="O72"/>
  <c r="P72"/>
  <c r="K70"/>
  <c r="L70"/>
  <c r="M70"/>
  <c r="N70"/>
  <c r="O70"/>
  <c r="P70"/>
  <c r="K68"/>
  <c r="L68"/>
  <c r="M68"/>
  <c r="N68"/>
  <c r="O68"/>
  <c r="P68"/>
  <c r="K66"/>
  <c r="L66"/>
  <c r="M66"/>
  <c r="N66"/>
  <c r="O66"/>
  <c r="P66"/>
  <c r="K64"/>
  <c r="L64"/>
  <c r="M64"/>
  <c r="N64"/>
  <c r="O64"/>
  <c r="P64"/>
  <c r="K62"/>
  <c r="L62"/>
  <c r="M62"/>
  <c r="N62"/>
  <c r="O62"/>
  <c r="P62"/>
  <c r="K60"/>
  <c r="L60"/>
  <c r="M60"/>
  <c r="N60"/>
  <c r="O60"/>
  <c r="P60"/>
  <c r="K58"/>
  <c r="L58"/>
  <c r="M58"/>
  <c r="N58"/>
  <c r="O58"/>
  <c r="P58"/>
  <c r="K56"/>
  <c r="L56"/>
  <c r="M56"/>
  <c r="N56"/>
  <c r="O56"/>
  <c r="P56"/>
  <c r="K54"/>
  <c r="L54"/>
  <c r="M54"/>
  <c r="N54"/>
  <c r="O54"/>
  <c r="P54"/>
  <c r="K52"/>
  <c r="L52"/>
  <c r="M52"/>
  <c r="N52"/>
  <c r="O52"/>
  <c r="P52"/>
  <c r="K50"/>
  <c r="L50"/>
  <c r="M50"/>
  <c r="N50"/>
  <c r="O50"/>
  <c r="P50"/>
  <c r="K48"/>
  <c r="L48"/>
  <c r="M48"/>
  <c r="N48"/>
  <c r="O48"/>
  <c r="P48"/>
  <c r="K46"/>
  <c r="L46"/>
  <c r="M46"/>
  <c r="N46"/>
  <c r="O46"/>
  <c r="P46"/>
  <c r="K44"/>
  <c r="L44"/>
  <c r="M44"/>
  <c r="N44"/>
  <c r="O44"/>
  <c r="P44"/>
  <c r="K42"/>
  <c r="L42"/>
  <c r="M42"/>
  <c r="N42"/>
  <c r="O42"/>
  <c r="P42"/>
  <c r="K40"/>
  <c r="L40"/>
  <c r="M40"/>
  <c r="N40"/>
  <c r="O40"/>
  <c r="P40"/>
  <c r="K38"/>
  <c r="L38"/>
  <c r="M38"/>
  <c r="N38"/>
  <c r="O38"/>
  <c r="P38"/>
  <c r="K36"/>
  <c r="L36"/>
  <c r="M36"/>
  <c r="N36"/>
  <c r="O36"/>
  <c r="P36"/>
  <c r="K34"/>
  <c r="L34"/>
  <c r="M34"/>
  <c r="N34"/>
  <c r="O34"/>
  <c r="P34"/>
  <c r="K32"/>
  <c r="L32"/>
  <c r="M32"/>
  <c r="N32"/>
  <c r="O32"/>
  <c r="P32"/>
  <c r="K30"/>
  <c r="L30"/>
  <c r="M30"/>
  <c r="N30"/>
  <c r="O30"/>
  <c r="P30"/>
  <c r="K28"/>
  <c r="L28"/>
  <c r="M28"/>
  <c r="N28"/>
  <c r="O28"/>
  <c r="P28"/>
  <c r="K26"/>
  <c r="L26"/>
  <c r="M26"/>
  <c r="N26"/>
  <c r="O26"/>
  <c r="P26"/>
  <c r="K24"/>
  <c r="L24"/>
  <c r="M24"/>
  <c r="N24"/>
  <c r="O24"/>
  <c r="P24"/>
  <c r="K22"/>
  <c r="L22"/>
  <c r="M22"/>
  <c r="N22"/>
  <c r="O22"/>
  <c r="P22"/>
  <c r="K20"/>
  <c r="L20"/>
  <c r="M20"/>
  <c r="N20"/>
  <c r="O20"/>
  <c r="P20"/>
  <c r="K18"/>
  <c r="L18"/>
  <c r="M18"/>
  <c r="N18"/>
  <c r="O18"/>
  <c r="P18"/>
  <c r="K16"/>
  <c r="L16"/>
  <c r="M16"/>
  <c r="N16"/>
  <c r="O16"/>
  <c r="P16"/>
  <c r="K14"/>
  <c r="L14"/>
  <c r="M14"/>
  <c r="N14"/>
  <c r="O14"/>
  <c r="P14"/>
  <c r="K12"/>
  <c r="L12"/>
  <c r="M12"/>
  <c r="N12"/>
  <c r="O12"/>
  <c r="P12"/>
  <c r="K10"/>
  <c r="L10"/>
  <c r="M10"/>
  <c r="N10"/>
  <c r="O10"/>
  <c r="P10"/>
  <c r="K229"/>
  <c r="L229"/>
  <c r="M229"/>
  <c r="N229"/>
  <c r="O229"/>
  <c r="R311"/>
  <c r="R309"/>
  <c r="R307"/>
  <c r="R305"/>
  <c r="R303"/>
  <c r="R301"/>
  <c r="R296"/>
  <c r="R294"/>
  <c r="R292"/>
  <c r="R290"/>
  <c r="R288"/>
  <c r="R286"/>
  <c r="R284"/>
  <c r="R282"/>
  <c r="R280"/>
  <c r="R278"/>
  <c r="R276"/>
  <c r="R274"/>
  <c r="R272"/>
  <c r="R270"/>
  <c r="R268"/>
  <c r="R266"/>
  <c r="R264"/>
  <c r="R262"/>
  <c r="R260"/>
  <c r="R257"/>
  <c r="R255"/>
  <c r="R252"/>
  <c r="R250"/>
  <c r="R248"/>
  <c r="R246"/>
  <c r="R244"/>
  <c r="R242"/>
  <c r="R240"/>
  <c r="R238"/>
  <c r="R236"/>
  <c r="R234"/>
  <c r="R232"/>
  <c r="R230"/>
  <c r="R228"/>
  <c r="R226"/>
  <c r="R224"/>
  <c r="R222"/>
  <c r="R220"/>
  <c r="R218"/>
  <c r="R216"/>
  <c r="R214"/>
  <c r="R212"/>
  <c r="R207"/>
  <c r="R205"/>
  <c r="R203"/>
  <c r="R201"/>
  <c r="R195"/>
  <c r="R188"/>
  <c r="R186"/>
  <c r="R184"/>
  <c r="R182"/>
  <c r="R180"/>
  <c r="R178"/>
  <c r="R176"/>
  <c r="R174"/>
  <c r="R172"/>
  <c r="R170"/>
  <c r="R167"/>
  <c r="R165"/>
  <c r="R163"/>
  <c r="R158"/>
  <c r="R156"/>
  <c r="R154"/>
  <c r="R152"/>
  <c r="R150"/>
  <c r="R148"/>
  <c r="R146"/>
  <c r="R144"/>
  <c r="R142"/>
  <c r="R140"/>
  <c r="R138"/>
  <c r="R136"/>
  <c r="R134"/>
  <c r="R132"/>
  <c r="R130"/>
  <c r="R128"/>
  <c r="R126"/>
  <c r="R124"/>
  <c r="R122"/>
  <c r="R116"/>
  <c r="R114"/>
  <c r="R112"/>
  <c r="R110"/>
  <c r="R108"/>
  <c r="R106"/>
  <c r="R104"/>
  <c r="R102"/>
  <c r="R100"/>
  <c r="R97"/>
  <c r="R95"/>
  <c r="R93"/>
  <c r="R91"/>
  <c r="R89"/>
  <c r="R87"/>
  <c r="R85"/>
  <c r="R83"/>
  <c r="R81"/>
  <c r="R79"/>
  <c r="R77"/>
  <c r="R75"/>
  <c r="R73"/>
  <c r="R71"/>
  <c r="R69"/>
  <c r="R67"/>
  <c r="R65"/>
  <c r="R63"/>
  <c r="R61"/>
  <c r="R59"/>
  <c r="R57"/>
  <c r="R55"/>
  <c r="R53"/>
  <c r="R51"/>
  <c r="R49"/>
  <c r="R47"/>
  <c r="R45"/>
  <c r="R43"/>
  <c r="R41"/>
  <c r="R39"/>
  <c r="R37"/>
  <c r="R35"/>
  <c r="R33"/>
  <c r="R31"/>
  <c r="R29"/>
  <c r="R27"/>
  <c r="R25"/>
  <c r="R23"/>
  <c r="R21"/>
  <c r="R19"/>
  <c r="R17"/>
  <c r="R15"/>
  <c r="R13"/>
  <c r="R11"/>
  <c r="R9"/>
  <c r="Q311"/>
  <c r="Q309"/>
  <c r="Q307"/>
  <c r="Q305"/>
  <c r="Q303"/>
  <c r="Q301"/>
  <c r="Q296"/>
  <c r="Q294"/>
  <c r="Q292"/>
  <c r="Q290"/>
  <c r="Q288"/>
  <c r="Q286"/>
  <c r="Q284"/>
  <c r="Q282"/>
  <c r="Q280"/>
  <c r="Q278"/>
  <c r="Q276"/>
  <c r="Q274"/>
  <c r="Q272"/>
  <c r="Q270"/>
  <c r="Q268"/>
  <c r="Q266"/>
  <c r="Q264"/>
  <c r="Q262"/>
  <c r="Q260"/>
  <c r="Q257"/>
  <c r="Q255"/>
  <c r="Q252"/>
  <c r="Q250"/>
  <c r="Q248"/>
  <c r="Q246"/>
  <c r="Q244"/>
  <c r="Q242"/>
  <c r="Q240"/>
  <c r="Q238"/>
  <c r="Q236"/>
  <c r="Q234"/>
  <c r="Q232"/>
  <c r="Q230"/>
  <c r="Q228"/>
  <c r="Q226"/>
  <c r="Q224"/>
  <c r="Q222"/>
  <c r="Q220"/>
  <c r="Q218"/>
  <c r="Q216"/>
  <c r="Q214"/>
  <c r="Q212"/>
  <c r="Q207"/>
  <c r="Q205"/>
  <c r="Q203"/>
  <c r="Q201"/>
  <c r="Q195"/>
  <c r="Q188"/>
  <c r="Q186"/>
  <c r="Q184"/>
  <c r="Q182"/>
  <c r="Q180"/>
  <c r="Q178"/>
  <c r="Q176"/>
  <c r="Q174"/>
  <c r="Q172"/>
  <c r="Q170"/>
  <c r="Q167"/>
  <c r="Q165"/>
  <c r="Q163"/>
  <c r="Q158"/>
  <c r="Q156"/>
  <c r="Q154"/>
  <c r="Q152"/>
  <c r="Q150"/>
  <c r="Q148"/>
  <c r="Q146"/>
  <c r="Q144"/>
  <c r="Q142"/>
  <c r="Q140"/>
  <c r="Q138"/>
  <c r="Q136"/>
  <c r="Q134"/>
  <c r="Q132"/>
  <c r="Q130"/>
  <c r="Q128"/>
  <c r="Q126"/>
  <c r="Q124"/>
  <c r="Q122"/>
  <c r="Q116"/>
  <c r="Q114"/>
  <c r="Q112"/>
  <c r="Q110"/>
  <c r="Q108"/>
  <c r="Q106"/>
  <c r="Q104"/>
  <c r="Q102"/>
  <c r="Q100"/>
  <c r="P311"/>
  <c r="P309"/>
  <c r="P307"/>
  <c r="P305"/>
  <c r="P303"/>
  <c r="P301"/>
  <c r="P257"/>
  <c r="P255"/>
  <c r="P228"/>
  <c r="P226"/>
  <c r="P224"/>
  <c r="P222"/>
  <c r="P220"/>
  <c r="P218"/>
  <c r="P216"/>
  <c r="P214"/>
  <c r="P212"/>
  <c r="P188"/>
  <c r="P186"/>
  <c r="P184"/>
  <c r="P182"/>
  <c r="P180"/>
  <c r="P178"/>
  <c r="P176"/>
  <c r="P174"/>
  <c r="P172"/>
  <c r="P170"/>
  <c r="K312"/>
  <c r="L312"/>
  <c r="M312"/>
  <c r="N312"/>
  <c r="O312"/>
  <c r="K310"/>
  <c r="L310"/>
  <c r="M310"/>
  <c r="N310"/>
  <c r="O310"/>
  <c r="K308"/>
  <c r="L308"/>
  <c r="M308"/>
  <c r="N308"/>
  <c r="O308"/>
  <c r="K306"/>
  <c r="L306"/>
  <c r="M306"/>
  <c r="N306"/>
  <c r="O306"/>
  <c r="K304"/>
  <c r="L304"/>
  <c r="M304"/>
  <c r="N304"/>
  <c r="O304"/>
  <c r="K302"/>
  <c r="L302"/>
  <c r="M302"/>
  <c r="N302"/>
  <c r="O302"/>
  <c r="K296"/>
  <c r="L296"/>
  <c r="M296"/>
  <c r="N296"/>
  <c r="O296"/>
  <c r="K294"/>
  <c r="L294"/>
  <c r="M294"/>
  <c r="N294"/>
  <c r="O294"/>
  <c r="K292"/>
  <c r="L292"/>
  <c r="M292"/>
  <c r="N292"/>
  <c r="O292"/>
  <c r="K290"/>
  <c r="L290"/>
  <c r="M290"/>
  <c r="N290"/>
  <c r="O290"/>
  <c r="K288"/>
  <c r="L288"/>
  <c r="M288"/>
  <c r="N288"/>
  <c r="O288"/>
  <c r="K286"/>
  <c r="L286"/>
  <c r="M286"/>
  <c r="N286"/>
  <c r="O286"/>
  <c r="K284"/>
  <c r="L284"/>
  <c r="M284"/>
  <c r="N284"/>
  <c r="O284"/>
  <c r="K282"/>
  <c r="L282"/>
  <c r="M282"/>
  <c r="N282"/>
  <c r="O282"/>
  <c r="K280"/>
  <c r="L280"/>
  <c r="M280"/>
  <c r="N280"/>
  <c r="O280"/>
  <c r="K278"/>
  <c r="L278"/>
  <c r="M278"/>
  <c r="N278"/>
  <c r="O278"/>
  <c r="K276"/>
  <c r="L276"/>
  <c r="M276"/>
  <c r="N276"/>
  <c r="O276"/>
  <c r="K274"/>
  <c r="L274"/>
  <c r="M274"/>
  <c r="N274"/>
  <c r="O274"/>
  <c r="K272"/>
  <c r="L272"/>
  <c r="M272"/>
  <c r="N272"/>
  <c r="O272"/>
  <c r="K270"/>
  <c r="L270"/>
  <c r="M270"/>
  <c r="N270"/>
  <c r="O270"/>
  <c r="K268"/>
  <c r="L268"/>
  <c r="M268"/>
  <c r="N268"/>
  <c r="O268"/>
  <c r="K266"/>
  <c r="L266"/>
  <c r="M266"/>
  <c r="N266"/>
  <c r="O266"/>
  <c r="K264"/>
  <c r="L264"/>
  <c r="M264"/>
  <c r="N264"/>
  <c r="O264"/>
  <c r="K262"/>
  <c r="L262"/>
  <c r="M262"/>
  <c r="N262"/>
  <c r="O262"/>
  <c r="K260"/>
  <c r="L260"/>
  <c r="M260"/>
  <c r="N260"/>
  <c r="O260"/>
  <c r="K256"/>
  <c r="L256"/>
  <c r="M256"/>
  <c r="N256"/>
  <c r="O256"/>
  <c r="K252"/>
  <c r="L252"/>
  <c r="M252"/>
  <c r="N252"/>
  <c r="O252"/>
  <c r="K250"/>
  <c r="L250"/>
  <c r="M250"/>
  <c r="N250"/>
  <c r="O250"/>
  <c r="K248"/>
  <c r="L248"/>
  <c r="M248"/>
  <c r="N248"/>
  <c r="O248"/>
  <c r="K246"/>
  <c r="L246"/>
  <c r="M246"/>
  <c r="N246"/>
  <c r="O246"/>
  <c r="K244"/>
  <c r="L244"/>
  <c r="M244"/>
  <c r="N244"/>
  <c r="O244"/>
  <c r="K242"/>
  <c r="L242"/>
  <c r="M242"/>
  <c r="N242"/>
  <c r="O242"/>
  <c r="K240"/>
  <c r="L240"/>
  <c r="M240"/>
  <c r="N240"/>
  <c r="O240"/>
  <c r="K238"/>
  <c r="L238"/>
  <c r="M238"/>
  <c r="N238"/>
  <c r="O238"/>
  <c r="K236"/>
  <c r="L236"/>
  <c r="M236"/>
  <c r="N236"/>
  <c r="O236"/>
  <c r="K234"/>
  <c r="L234"/>
  <c r="M234"/>
  <c r="N234"/>
  <c r="O234"/>
  <c r="K232"/>
  <c r="L232"/>
  <c r="M232"/>
  <c r="N232"/>
  <c r="O232"/>
  <c r="K230"/>
  <c r="L230"/>
  <c r="M230"/>
  <c r="N230"/>
  <c r="O230"/>
  <c r="K227"/>
  <c r="L227"/>
  <c r="M227"/>
  <c r="N227"/>
  <c r="O227"/>
  <c r="K225"/>
  <c r="L225"/>
  <c r="M225"/>
  <c r="N225"/>
  <c r="O225"/>
  <c r="K223"/>
  <c r="L223"/>
  <c r="M223"/>
  <c r="N223"/>
  <c r="O223"/>
  <c r="K221"/>
  <c r="L221"/>
  <c r="M221"/>
  <c r="N221"/>
  <c r="O221"/>
  <c r="K219"/>
  <c r="L219"/>
  <c r="M219"/>
  <c r="N219"/>
  <c r="O219"/>
  <c r="K217"/>
  <c r="L217"/>
  <c r="M217"/>
  <c r="N217"/>
  <c r="O217"/>
  <c r="K215"/>
  <c r="L215"/>
  <c r="M215"/>
  <c r="N215"/>
  <c r="O215"/>
  <c r="K213"/>
  <c r="L213"/>
  <c r="M213"/>
  <c r="N213"/>
  <c r="O213"/>
  <c r="K207"/>
  <c r="L207"/>
  <c r="M207"/>
  <c r="N207"/>
  <c r="O207"/>
  <c r="K205"/>
  <c r="L205"/>
  <c r="M205"/>
  <c r="N205"/>
  <c r="O205"/>
  <c r="K203"/>
  <c r="L203"/>
  <c r="M203"/>
  <c r="N203"/>
  <c r="O203"/>
  <c r="K201"/>
  <c r="L201"/>
  <c r="M201"/>
  <c r="N201"/>
  <c r="O201"/>
  <c r="K199"/>
  <c r="L199"/>
  <c r="M199"/>
  <c r="N199"/>
  <c r="O199"/>
  <c r="K195"/>
  <c r="L195"/>
  <c r="M195"/>
  <c r="N195"/>
  <c r="O195"/>
  <c r="K189"/>
  <c r="L189"/>
  <c r="M189"/>
  <c r="N189"/>
  <c r="O189"/>
  <c r="K187"/>
  <c r="L187"/>
  <c r="M187"/>
  <c r="N187"/>
  <c r="O187"/>
  <c r="K185"/>
  <c r="L185"/>
  <c r="M185"/>
  <c r="N185"/>
  <c r="O185"/>
  <c r="K183"/>
  <c r="L183"/>
  <c r="M183"/>
  <c r="N183"/>
  <c r="O183"/>
  <c r="K181"/>
  <c r="L181"/>
  <c r="M181"/>
  <c r="N181"/>
  <c r="O181"/>
  <c r="K179"/>
  <c r="L179"/>
  <c r="M179"/>
  <c r="N179"/>
  <c r="O179"/>
  <c r="K177"/>
  <c r="L177"/>
  <c r="M177"/>
  <c r="N177"/>
  <c r="O177"/>
  <c r="K175"/>
  <c r="L175"/>
  <c r="M175"/>
  <c r="N175"/>
  <c r="O175"/>
  <c r="K173"/>
  <c r="L173"/>
  <c r="M173"/>
  <c r="N173"/>
  <c r="O173"/>
  <c r="K171"/>
  <c r="L171"/>
  <c r="M171"/>
  <c r="N171"/>
  <c r="O171"/>
  <c r="K169"/>
  <c r="L169"/>
  <c r="M169"/>
  <c r="N169"/>
  <c r="O169"/>
  <c r="K167"/>
  <c r="L167"/>
  <c r="M167"/>
  <c r="N167"/>
  <c r="O167"/>
  <c r="K165"/>
  <c r="L165"/>
  <c r="M165"/>
  <c r="N165"/>
  <c r="O165"/>
  <c r="K163"/>
  <c r="L163"/>
  <c r="M163"/>
  <c r="N163"/>
  <c r="O163"/>
  <c r="K157"/>
  <c r="L157"/>
  <c r="M157"/>
  <c r="N157"/>
  <c r="O157"/>
  <c r="P157"/>
  <c r="K155"/>
  <c r="L155"/>
  <c r="M155"/>
  <c r="N155"/>
  <c r="O155"/>
  <c r="P155"/>
  <c r="K153"/>
  <c r="L153"/>
  <c r="M153"/>
  <c r="N153"/>
  <c r="O153"/>
  <c r="P153"/>
  <c r="K151"/>
  <c r="L151"/>
  <c r="M151"/>
  <c r="N151"/>
  <c r="O151"/>
  <c r="P151"/>
  <c r="K149"/>
  <c r="L149"/>
  <c r="M149"/>
  <c r="N149"/>
  <c r="O149"/>
  <c r="P149"/>
  <c r="K147"/>
  <c r="L147"/>
  <c r="M147"/>
  <c r="N147"/>
  <c r="O147"/>
  <c r="P147"/>
  <c r="K145"/>
  <c r="L145"/>
  <c r="M145"/>
  <c r="N145"/>
  <c r="O145"/>
  <c r="P145"/>
  <c r="K143"/>
  <c r="L143"/>
  <c r="M143"/>
  <c r="N143"/>
  <c r="O143"/>
  <c r="P143"/>
  <c r="K141"/>
  <c r="L141"/>
  <c r="M141"/>
  <c r="N141"/>
  <c r="O141"/>
  <c r="P141"/>
  <c r="K139"/>
  <c r="L139"/>
  <c r="M139"/>
  <c r="N139"/>
  <c r="O139"/>
  <c r="P139"/>
  <c r="K137"/>
  <c r="L137"/>
  <c r="M137"/>
  <c r="N137"/>
  <c r="O137"/>
  <c r="P137"/>
  <c r="K135"/>
  <c r="L135"/>
  <c r="M135"/>
  <c r="N135"/>
  <c r="O135"/>
  <c r="P135"/>
  <c r="K133"/>
  <c r="L133"/>
  <c r="M133"/>
  <c r="N133"/>
  <c r="O133"/>
  <c r="P133"/>
  <c r="K131"/>
  <c r="L131"/>
  <c r="M131"/>
  <c r="N131"/>
  <c r="O131"/>
  <c r="P131"/>
  <c r="K129"/>
  <c r="L129"/>
  <c r="M129"/>
  <c r="N129"/>
  <c r="O129"/>
  <c r="P129"/>
  <c r="K127"/>
  <c r="L127"/>
  <c r="M127"/>
  <c r="N127"/>
  <c r="O127"/>
  <c r="P127"/>
  <c r="K125"/>
  <c r="L125"/>
  <c r="M125"/>
  <c r="N125"/>
  <c r="O125"/>
  <c r="P125"/>
  <c r="K123"/>
  <c r="L123"/>
  <c r="M123"/>
  <c r="N123"/>
  <c r="O123"/>
  <c r="P123"/>
  <c r="K121"/>
  <c r="L121"/>
  <c r="M121"/>
  <c r="N121"/>
  <c r="O121"/>
  <c r="P121"/>
  <c r="K115"/>
  <c r="L115"/>
  <c r="M115"/>
  <c r="N115"/>
  <c r="O115"/>
  <c r="P115"/>
  <c r="K113"/>
  <c r="L113"/>
  <c r="M113"/>
  <c r="N113"/>
  <c r="O113"/>
  <c r="P113"/>
  <c r="K111"/>
  <c r="L111"/>
  <c r="M111"/>
  <c r="N111"/>
  <c r="O111"/>
  <c r="P111"/>
  <c r="K109"/>
  <c r="L109"/>
  <c r="M109"/>
  <c r="N109"/>
  <c r="O109"/>
  <c r="P109"/>
  <c r="K107"/>
  <c r="L107"/>
  <c r="M107"/>
  <c r="N107"/>
  <c r="O107"/>
  <c r="P107"/>
  <c r="K105"/>
  <c r="L105"/>
  <c r="M105"/>
  <c r="N105"/>
  <c r="O105"/>
  <c r="P105"/>
  <c r="K103"/>
  <c r="L103"/>
  <c r="M103"/>
  <c r="N103"/>
  <c r="O103"/>
  <c r="P103"/>
  <c r="K101"/>
  <c r="L101"/>
  <c r="M101"/>
  <c r="N101"/>
  <c r="O101"/>
  <c r="P101"/>
  <c r="K99"/>
  <c r="L99"/>
  <c r="M99"/>
  <c r="N99"/>
  <c r="O99"/>
  <c r="P99"/>
  <c r="K97"/>
  <c r="L97"/>
  <c r="M97"/>
  <c r="N97"/>
  <c r="O97"/>
  <c r="P97"/>
  <c r="K95"/>
  <c r="L95"/>
  <c r="M95"/>
  <c r="N95"/>
  <c r="O95"/>
  <c r="P95"/>
  <c r="K93"/>
  <c r="L93"/>
  <c r="M93"/>
  <c r="N93"/>
  <c r="O93"/>
  <c r="P93"/>
  <c r="K91"/>
  <c r="L91"/>
  <c r="M91"/>
  <c r="N91"/>
  <c r="O91"/>
  <c r="P91"/>
  <c r="K89"/>
  <c r="L89"/>
  <c r="M89"/>
  <c r="N89"/>
  <c r="O89"/>
  <c r="P89"/>
  <c r="K87"/>
  <c r="L87"/>
  <c r="M87"/>
  <c r="N87"/>
  <c r="O87"/>
  <c r="P87"/>
  <c r="K85"/>
  <c r="L85"/>
  <c r="M85"/>
  <c r="N85"/>
  <c r="O85"/>
  <c r="P85"/>
  <c r="K83"/>
  <c r="L83"/>
  <c r="M83"/>
  <c r="N83"/>
  <c r="O83"/>
  <c r="P83"/>
  <c r="K81"/>
  <c r="L81"/>
  <c r="M81"/>
  <c r="N81"/>
  <c r="O81"/>
  <c r="P81"/>
  <c r="K79"/>
  <c r="L79"/>
  <c r="M79"/>
  <c r="N79"/>
  <c r="O79"/>
  <c r="P79"/>
  <c r="K77"/>
  <c r="L77"/>
  <c r="M77"/>
  <c r="N77"/>
  <c r="O77"/>
  <c r="P77"/>
  <c r="K75"/>
  <c r="L75"/>
  <c r="M75"/>
  <c r="N75"/>
  <c r="O75"/>
  <c r="P75"/>
  <c r="K73"/>
  <c r="L73"/>
  <c r="M73"/>
  <c r="N73"/>
  <c r="O73"/>
  <c r="P73"/>
  <c r="K71"/>
  <c r="L71"/>
  <c r="M71"/>
  <c r="N71"/>
  <c r="O71"/>
  <c r="P71"/>
  <c r="K69"/>
  <c r="L69"/>
  <c r="M69"/>
  <c r="N69"/>
  <c r="O69"/>
  <c r="P69"/>
  <c r="K67"/>
  <c r="L67"/>
  <c r="M67"/>
  <c r="N67"/>
  <c r="O67"/>
  <c r="P67"/>
  <c r="K65"/>
  <c r="L65"/>
  <c r="M65"/>
  <c r="N65"/>
  <c r="O65"/>
  <c r="P65"/>
  <c r="K63"/>
  <c r="L63"/>
  <c r="M63"/>
  <c r="N63"/>
  <c r="O63"/>
  <c r="P63"/>
  <c r="K61"/>
  <c r="L61"/>
  <c r="M61"/>
  <c r="N61"/>
  <c r="O61"/>
  <c r="P61"/>
  <c r="K59"/>
  <c r="L59"/>
  <c r="M59"/>
  <c r="N59"/>
  <c r="O59"/>
  <c r="P59"/>
  <c r="K57"/>
  <c r="L57"/>
  <c r="M57"/>
  <c r="N57"/>
  <c r="O57"/>
  <c r="P57"/>
  <c r="K55"/>
  <c r="L55"/>
  <c r="M55"/>
  <c r="N55"/>
  <c r="O55"/>
  <c r="P55"/>
  <c r="K53"/>
  <c r="L53"/>
  <c r="M53"/>
  <c r="N53"/>
  <c r="O53"/>
  <c r="P53"/>
  <c r="K51"/>
  <c r="L51"/>
  <c r="M51"/>
  <c r="N51"/>
  <c r="O51"/>
  <c r="P51"/>
  <c r="K49"/>
  <c r="L49"/>
  <c r="M49"/>
  <c r="N49"/>
  <c r="O49"/>
  <c r="P49"/>
  <c r="K47"/>
  <c r="L47"/>
  <c r="M47"/>
  <c r="N47"/>
  <c r="O47"/>
  <c r="P47"/>
  <c r="K45"/>
  <c r="L45"/>
  <c r="M45"/>
  <c r="N45"/>
  <c r="O45"/>
  <c r="P45"/>
  <c r="K43"/>
  <c r="L43"/>
  <c r="M43"/>
  <c r="N43"/>
  <c r="O43"/>
  <c r="P43"/>
  <c r="K41"/>
  <c r="L41"/>
  <c r="M41"/>
  <c r="N41"/>
  <c r="O41"/>
  <c r="P41"/>
  <c r="K39"/>
  <c r="L39"/>
  <c r="M39"/>
  <c r="N39"/>
  <c r="O39"/>
  <c r="P39"/>
  <c r="K37"/>
  <c r="L37"/>
  <c r="M37"/>
  <c r="N37"/>
  <c r="O37"/>
  <c r="P37"/>
  <c r="K35"/>
  <c r="L35"/>
  <c r="M35"/>
  <c r="N35"/>
  <c r="O35"/>
  <c r="P35"/>
  <c r="K33"/>
  <c r="L33"/>
  <c r="M33"/>
  <c r="N33"/>
  <c r="O33"/>
  <c r="P33"/>
  <c r="K31"/>
  <c r="L31"/>
  <c r="M31"/>
  <c r="N31"/>
  <c r="O31"/>
  <c r="P31"/>
  <c r="K29"/>
  <c r="L29"/>
  <c r="M29"/>
  <c r="N29"/>
  <c r="O29"/>
  <c r="P29"/>
  <c r="K27"/>
  <c r="L27"/>
  <c r="M27"/>
  <c r="N27"/>
  <c r="O27"/>
  <c r="P27"/>
  <c r="K25"/>
  <c r="L25"/>
  <c r="M25"/>
  <c r="N25"/>
  <c r="O25"/>
  <c r="P25"/>
  <c r="K23"/>
  <c r="L23"/>
  <c r="M23"/>
  <c r="N23"/>
  <c r="O23"/>
  <c r="P23"/>
  <c r="K21"/>
  <c r="L21"/>
  <c r="M21"/>
  <c r="N21"/>
  <c r="O21"/>
  <c r="P21"/>
  <c r="K19"/>
  <c r="L19"/>
  <c r="M19"/>
  <c r="N19"/>
  <c r="O19"/>
  <c r="P19"/>
  <c r="K17"/>
  <c r="L17"/>
  <c r="M17"/>
  <c r="N17"/>
  <c r="O17"/>
  <c r="P17"/>
  <c r="K15"/>
  <c r="L15"/>
  <c r="M15"/>
  <c r="N15"/>
  <c r="O15"/>
  <c r="P15"/>
  <c r="K13"/>
  <c r="L13"/>
  <c r="M13"/>
  <c r="N13"/>
  <c r="O13"/>
  <c r="P13"/>
  <c r="K11"/>
  <c r="L11"/>
  <c r="M11"/>
  <c r="N11"/>
  <c r="O11"/>
  <c r="P11"/>
  <c r="K9"/>
  <c r="L9"/>
  <c r="M9"/>
  <c r="N9"/>
  <c r="O9"/>
  <c r="P9"/>
  <c r="R312"/>
  <c r="R310"/>
  <c r="R308"/>
  <c r="R306"/>
  <c r="R304"/>
  <c r="R302"/>
  <c r="R297"/>
  <c r="R295"/>
  <c r="R293"/>
  <c r="R291"/>
  <c r="R289"/>
  <c r="R287"/>
  <c r="R285"/>
  <c r="R283"/>
  <c r="R281"/>
  <c r="R279"/>
  <c r="R277"/>
  <c r="R275"/>
  <c r="R273"/>
  <c r="R271"/>
  <c r="R269"/>
  <c r="R267"/>
  <c r="R265"/>
  <c r="R263"/>
  <c r="R261"/>
  <c r="R259"/>
  <c r="R256"/>
  <c r="R253"/>
  <c r="R251"/>
  <c r="R249"/>
  <c r="R247"/>
  <c r="R245"/>
  <c r="R243"/>
  <c r="R241"/>
  <c r="R239"/>
  <c r="R237"/>
  <c r="R235"/>
  <c r="R233"/>
  <c r="R231"/>
  <c r="R229"/>
  <c r="R227"/>
  <c r="R225"/>
  <c r="R223"/>
  <c r="R221"/>
  <c r="R219"/>
  <c r="R217"/>
  <c r="R215"/>
  <c r="R213"/>
  <c r="R208"/>
  <c r="R206"/>
  <c r="R204"/>
  <c r="R202"/>
  <c r="R199"/>
  <c r="R189"/>
  <c r="R187"/>
  <c r="R185"/>
  <c r="R183"/>
  <c r="R181"/>
  <c r="R179"/>
  <c r="R177"/>
  <c r="R175"/>
  <c r="R173"/>
  <c r="R171"/>
  <c r="R169"/>
  <c r="R166"/>
  <c r="R164"/>
  <c r="R162"/>
  <c r="R157"/>
  <c r="R155"/>
  <c r="R153"/>
  <c r="R151"/>
  <c r="R149"/>
  <c r="R147"/>
  <c r="R145"/>
  <c r="R143"/>
  <c r="R141"/>
  <c r="R139"/>
  <c r="R137"/>
  <c r="R135"/>
  <c r="R133"/>
  <c r="R131"/>
  <c r="R129"/>
  <c r="R127"/>
  <c r="R125"/>
  <c r="R123"/>
  <c r="R121"/>
  <c r="R115"/>
  <c r="R113"/>
  <c r="R111"/>
  <c r="R109"/>
  <c r="R107"/>
  <c r="R105"/>
  <c r="R103"/>
  <c r="R101"/>
  <c r="R99"/>
  <c r="R96"/>
  <c r="R94"/>
  <c r="R92"/>
  <c r="R90"/>
  <c r="R88"/>
  <c r="R86"/>
  <c r="R84"/>
  <c r="R82"/>
  <c r="R80"/>
  <c r="R78"/>
  <c r="R76"/>
  <c r="R74"/>
  <c r="R72"/>
  <c r="R70"/>
  <c r="R68"/>
  <c r="R66"/>
  <c r="R64"/>
  <c r="R62"/>
  <c r="R60"/>
  <c r="R58"/>
  <c r="R56"/>
  <c r="R54"/>
  <c r="R52"/>
  <c r="R50"/>
  <c r="R48"/>
  <c r="R46"/>
  <c r="R44"/>
  <c r="R42"/>
  <c r="R40"/>
  <c r="R38"/>
  <c r="R36"/>
  <c r="R34"/>
  <c r="R32"/>
  <c r="R30"/>
  <c r="R28"/>
  <c r="R26"/>
  <c r="R24"/>
  <c r="R22"/>
  <c r="R20"/>
  <c r="R18"/>
  <c r="R16"/>
  <c r="R14"/>
  <c r="R12"/>
  <c r="R10"/>
  <c r="Q312"/>
  <c r="Q310"/>
  <c r="Q308"/>
  <c r="Q306"/>
  <c r="Q304"/>
  <c r="Q302"/>
  <c r="Q297"/>
  <c r="Q295"/>
  <c r="Q293"/>
  <c r="Q291"/>
  <c r="Q289"/>
  <c r="Q287"/>
  <c r="Q285"/>
  <c r="Q283"/>
  <c r="Q281"/>
  <c r="Q279"/>
  <c r="Q277"/>
  <c r="Q275"/>
  <c r="Q273"/>
  <c r="Q271"/>
  <c r="Q269"/>
  <c r="Q267"/>
  <c r="Q265"/>
  <c r="Q263"/>
  <c r="Q261"/>
  <c r="Q259"/>
  <c r="Q256"/>
  <c r="Q253"/>
  <c r="Q251"/>
  <c r="Q249"/>
  <c r="Q247"/>
  <c r="Q245"/>
  <c r="Q243"/>
  <c r="Q241"/>
  <c r="Q239"/>
  <c r="Q237"/>
  <c r="Q235"/>
  <c r="Q233"/>
  <c r="Q231"/>
  <c r="Q229"/>
  <c r="Q227"/>
  <c r="Q225"/>
  <c r="Q223"/>
  <c r="Q221"/>
  <c r="Q219"/>
  <c r="Q217"/>
  <c r="Q215"/>
  <c r="Q213"/>
  <c r="Q208"/>
  <c r="Q206"/>
  <c r="Q204"/>
  <c r="Q202"/>
  <c r="Q199"/>
  <c r="Q189"/>
  <c r="Q187"/>
  <c r="Q185"/>
  <c r="Q183"/>
  <c r="Q181"/>
  <c r="Q179"/>
  <c r="Q177"/>
  <c r="Q175"/>
  <c r="Q173"/>
  <c r="Q171"/>
  <c r="Q169"/>
  <c r="Q166"/>
  <c r="Q164"/>
  <c r="Q162"/>
  <c r="Q157"/>
  <c r="Q155"/>
  <c r="Q153"/>
  <c r="Q151"/>
  <c r="Q149"/>
  <c r="Q147"/>
  <c r="Q145"/>
  <c r="Q143"/>
  <c r="Q141"/>
  <c r="Q139"/>
  <c r="Q137"/>
  <c r="Q135"/>
  <c r="Q133"/>
  <c r="Q131"/>
  <c r="Q129"/>
  <c r="Q127"/>
  <c r="Q125"/>
  <c r="Q123"/>
  <c r="Q121"/>
  <c r="Q115"/>
  <c r="Q113"/>
  <c r="Q111"/>
  <c r="Q109"/>
  <c r="Q107"/>
  <c r="Q105"/>
  <c r="Q103"/>
  <c r="Q101"/>
  <c r="Q99"/>
  <c r="Q96"/>
  <c r="Q94"/>
  <c r="Q92"/>
  <c r="Q90"/>
  <c r="Q88"/>
  <c r="Q86"/>
  <c r="Q84"/>
  <c r="Q82"/>
  <c r="Q80"/>
  <c r="Q78"/>
  <c r="Q76"/>
  <c r="Q74"/>
  <c r="Q72"/>
  <c r="Q70"/>
  <c r="Q68"/>
  <c r="Q66"/>
  <c r="Q64"/>
  <c r="Q62"/>
  <c r="Q60"/>
  <c r="Q58"/>
  <c r="Q56"/>
  <c r="Q54"/>
  <c r="Q52"/>
  <c r="Q50"/>
  <c r="Q48"/>
  <c r="Q46"/>
  <c r="Q44"/>
  <c r="Q42"/>
  <c r="Q40"/>
  <c r="Q38"/>
  <c r="Q36"/>
  <c r="Q34"/>
  <c r="Q32"/>
  <c r="Q30"/>
  <c r="Q28"/>
  <c r="Q26"/>
  <c r="Q24"/>
  <c r="Q22"/>
  <c r="Q20"/>
  <c r="Q18"/>
  <c r="Q16"/>
  <c r="Q14"/>
  <c r="Q12"/>
  <c r="Q10"/>
  <c r="P312"/>
  <c r="P310"/>
  <c r="P308"/>
  <c r="P306"/>
  <c r="P304"/>
  <c r="P302"/>
  <c r="P297"/>
  <c r="P295"/>
  <c r="P293"/>
  <c r="P291"/>
  <c r="P289"/>
  <c r="P287"/>
  <c r="P285"/>
  <c r="P283"/>
  <c r="P281"/>
  <c r="P279"/>
  <c r="P277"/>
  <c r="P275"/>
  <c r="P273"/>
  <c r="P271"/>
  <c r="P269"/>
  <c r="P267"/>
  <c r="P265"/>
  <c r="P263"/>
  <c r="P261"/>
  <c r="P259"/>
  <c r="P256"/>
  <c r="P253"/>
  <c r="P251"/>
  <c r="P249"/>
  <c r="P247"/>
  <c r="P245"/>
  <c r="P243"/>
  <c r="P241"/>
  <c r="P239"/>
  <c r="P237"/>
  <c r="P235"/>
  <c r="P233"/>
  <c r="P231"/>
  <c r="P229"/>
  <c r="P227"/>
  <c r="P225"/>
  <c r="P223"/>
  <c r="P221"/>
  <c r="P219"/>
  <c r="P217"/>
  <c r="P215"/>
  <c r="P213"/>
  <c r="P208"/>
  <c r="P206"/>
  <c r="P204"/>
  <c r="P202"/>
  <c r="P199"/>
  <c r="P189"/>
  <c r="P187"/>
  <c r="P185"/>
  <c r="P183"/>
  <c r="P181"/>
  <c r="P179"/>
  <c r="P177"/>
  <c r="P175"/>
  <c r="P173"/>
  <c r="P171"/>
  <c r="P169"/>
  <c r="P166"/>
  <c r="P164"/>
  <c r="U682" i="1"/>
  <c r="U681"/>
  <c r="V683"/>
  <c r="Q683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U683"/>
  <c r="S683"/>
  <c r="O683"/>
  <c r="P11"/>
  <c r="T11"/>
  <c r="P12"/>
  <c r="T12"/>
  <c r="P13"/>
  <c r="T13"/>
  <c r="P14"/>
  <c r="T14"/>
  <c r="P15"/>
  <c r="T15"/>
  <c r="P16"/>
  <c r="T16"/>
  <c r="P17"/>
  <c r="T17"/>
  <c r="P18"/>
  <c r="T18"/>
  <c r="P19"/>
  <c r="T19"/>
  <c r="P20"/>
  <c r="T20"/>
  <c r="P21"/>
  <c r="T21"/>
  <c r="P22"/>
  <c r="T22"/>
  <c r="P23"/>
  <c r="T23"/>
  <c r="P24"/>
  <c r="T24"/>
  <c r="P25"/>
  <c r="T25"/>
  <c r="P26"/>
  <c r="T26"/>
  <c r="P27"/>
  <c r="T27"/>
  <c r="P28"/>
  <c r="T28"/>
  <c r="P29"/>
  <c r="T29"/>
  <c r="P30"/>
  <c r="T30"/>
  <c r="P61"/>
  <c r="T61"/>
  <c r="P62"/>
  <c r="T62"/>
  <c r="P63"/>
  <c r="T63"/>
  <c r="P64"/>
  <c r="T64"/>
  <c r="P65"/>
  <c r="T65"/>
  <c r="P66"/>
  <c r="T66"/>
  <c r="P67"/>
  <c r="T67"/>
  <c r="P68"/>
  <c r="T68"/>
  <c r="P69"/>
  <c r="T69"/>
  <c r="P70"/>
  <c r="T70"/>
  <c r="P71"/>
  <c r="T71"/>
  <c r="P72"/>
  <c r="T72"/>
  <c r="P73"/>
  <c r="T73"/>
  <c r="P74"/>
  <c r="T74"/>
  <c r="P75"/>
  <c r="T75"/>
  <c r="P76"/>
  <c r="T76"/>
  <c r="P77"/>
  <c r="T77"/>
  <c r="P78"/>
  <c r="T78"/>
  <c r="P79"/>
  <c r="T79"/>
  <c r="P80"/>
  <c r="T80"/>
  <c r="P81"/>
  <c r="T81"/>
  <c r="P82"/>
  <c r="T82"/>
  <c r="P83"/>
  <c r="T83"/>
  <c r="P84"/>
  <c r="T84"/>
  <c r="N111"/>
  <c r="P111"/>
  <c r="R111"/>
  <c r="T111"/>
  <c r="V111"/>
  <c r="N112"/>
  <c r="P112"/>
  <c r="R112"/>
  <c r="T112"/>
  <c r="V112"/>
  <c r="N113"/>
  <c r="P113"/>
  <c r="R113"/>
  <c r="T113"/>
  <c r="V113"/>
  <c r="N114"/>
  <c r="P114"/>
  <c r="R114"/>
  <c r="T114"/>
  <c r="V114"/>
  <c r="N115"/>
  <c r="P115"/>
  <c r="R115"/>
  <c r="T115"/>
  <c r="V115"/>
  <c r="N116"/>
  <c r="P116"/>
  <c r="R116"/>
  <c r="T116"/>
  <c r="V116"/>
  <c r="N117"/>
  <c r="P117"/>
  <c r="R117"/>
  <c r="T117"/>
  <c r="V117"/>
  <c r="N118"/>
  <c r="P118"/>
  <c r="R118"/>
  <c r="T118"/>
  <c r="V118"/>
  <c r="N119"/>
  <c r="P119"/>
  <c r="R119"/>
  <c r="T119"/>
  <c r="V119"/>
  <c r="N120"/>
  <c r="P120"/>
  <c r="R120"/>
  <c r="T120"/>
  <c r="V120"/>
  <c r="N121"/>
  <c r="P121"/>
  <c r="R121"/>
  <c r="T121"/>
  <c r="V121"/>
  <c r="N122"/>
  <c r="P122"/>
  <c r="R122"/>
  <c r="T122"/>
  <c r="V122"/>
  <c r="N123"/>
  <c r="P123"/>
  <c r="R123"/>
  <c r="T123"/>
  <c r="V123"/>
  <c r="N124"/>
  <c r="P124"/>
  <c r="R124"/>
  <c r="T124"/>
  <c r="V124"/>
  <c r="N125"/>
  <c r="P125"/>
  <c r="R125"/>
  <c r="T125"/>
  <c r="V125"/>
  <c r="N126"/>
  <c r="P126"/>
  <c r="R126"/>
  <c r="T126"/>
  <c r="V126"/>
  <c r="N127"/>
  <c r="P127"/>
  <c r="R127"/>
  <c r="T127"/>
  <c r="V127"/>
  <c r="N128"/>
  <c r="P128"/>
  <c r="R128"/>
  <c r="T128"/>
  <c r="V128"/>
  <c r="N129"/>
  <c r="P129"/>
  <c r="R129"/>
  <c r="T129"/>
  <c r="V129"/>
  <c r="N130"/>
  <c r="P130"/>
  <c r="R130"/>
  <c r="T130"/>
  <c r="V130"/>
  <c r="O111"/>
  <c r="Q111"/>
  <c r="S111"/>
  <c r="O112"/>
  <c r="Q112"/>
  <c r="S112"/>
  <c r="O113"/>
  <c r="Q113"/>
  <c r="S113"/>
  <c r="O114"/>
  <c r="Q114"/>
  <c r="S114"/>
  <c r="O115"/>
  <c r="Q115"/>
  <c r="S115"/>
  <c r="O116"/>
  <c r="Q116"/>
  <c r="S116"/>
  <c r="O117"/>
  <c r="Q117"/>
  <c r="S117"/>
  <c r="O118"/>
  <c r="Q118"/>
  <c r="S118"/>
  <c r="O119"/>
  <c r="Q119"/>
  <c r="S119"/>
  <c r="O120"/>
  <c r="Q120"/>
  <c r="S120"/>
  <c r="O121"/>
  <c r="Q121"/>
  <c r="S121"/>
  <c r="O122"/>
  <c r="Q122"/>
  <c r="S122"/>
  <c r="O123"/>
  <c r="Q123"/>
  <c r="S123"/>
  <c r="O124"/>
  <c r="Q124"/>
  <c r="S124"/>
  <c r="O125"/>
  <c r="Q125"/>
  <c r="S125"/>
  <c r="O126"/>
  <c r="Q126"/>
  <c r="S126"/>
  <c r="O127"/>
  <c r="Q127"/>
  <c r="S127"/>
  <c r="O128"/>
  <c r="Q128"/>
  <c r="S128"/>
  <c r="O129"/>
  <c r="Q129"/>
  <c r="S129"/>
  <c r="O130"/>
  <c r="Q130"/>
  <c r="S130"/>
  <c r="P85"/>
  <c r="R85"/>
  <c r="T85"/>
  <c r="V85"/>
  <c r="N86"/>
  <c r="P86"/>
  <c r="R86"/>
  <c r="T86"/>
  <c r="V86"/>
  <c r="N87"/>
  <c r="P87"/>
  <c r="R87"/>
  <c r="T87"/>
  <c r="V87"/>
  <c r="N88"/>
  <c r="P88"/>
  <c r="R88"/>
  <c r="T88"/>
  <c r="V88"/>
  <c r="N89"/>
  <c r="P89"/>
  <c r="R89"/>
  <c r="T89"/>
  <c r="V89"/>
  <c r="N90"/>
  <c r="P90"/>
  <c r="R90"/>
  <c r="T90"/>
  <c r="V90"/>
  <c r="N91"/>
  <c r="P91"/>
  <c r="R91"/>
  <c r="T91"/>
  <c r="V91"/>
  <c r="N92"/>
  <c r="P92"/>
  <c r="R92"/>
  <c r="T92"/>
  <c r="V92"/>
  <c r="N93"/>
  <c r="P93"/>
  <c r="R93"/>
  <c r="T93"/>
  <c r="V93"/>
  <c r="N94"/>
  <c r="P94"/>
  <c r="R94"/>
  <c r="T94"/>
  <c r="V94"/>
  <c r="N95"/>
  <c r="P95"/>
  <c r="R95"/>
  <c r="T95"/>
  <c r="V95"/>
  <c r="N96"/>
  <c r="P96"/>
  <c r="R96"/>
  <c r="T96"/>
  <c r="V96"/>
  <c r="N97"/>
  <c r="P97"/>
  <c r="R97"/>
  <c r="T97"/>
  <c r="V97"/>
  <c r="N98"/>
  <c r="P98"/>
  <c r="R98"/>
  <c r="T98"/>
  <c r="V98"/>
  <c r="N99"/>
  <c r="P99"/>
  <c r="R99"/>
  <c r="T99"/>
  <c r="V99"/>
  <c r="N100"/>
  <c r="P100"/>
  <c r="R100"/>
  <c r="T100"/>
  <c r="V100"/>
  <c r="N101"/>
  <c r="P101"/>
  <c r="R101"/>
  <c r="T101"/>
  <c r="V101"/>
  <c r="N102"/>
  <c r="P102"/>
  <c r="R102"/>
  <c r="T102"/>
  <c r="V102"/>
  <c r="N103"/>
  <c r="P103"/>
  <c r="R103"/>
  <c r="T103"/>
  <c r="V103"/>
  <c r="N104"/>
  <c r="P104"/>
  <c r="R104"/>
  <c r="T104"/>
  <c r="V104"/>
  <c r="N105"/>
  <c r="P105"/>
  <c r="R105"/>
  <c r="T105"/>
  <c r="V105"/>
  <c r="N106"/>
  <c r="P106"/>
  <c r="R106"/>
  <c r="T106"/>
  <c r="V106"/>
  <c r="N107"/>
  <c r="P107"/>
  <c r="R107"/>
  <c r="T107"/>
  <c r="V107"/>
  <c r="N108"/>
  <c r="P108"/>
  <c r="R108"/>
  <c r="T108"/>
  <c r="V108"/>
  <c r="N109"/>
  <c r="P109"/>
  <c r="R109"/>
  <c r="T109"/>
  <c r="V109"/>
  <c r="N110"/>
  <c r="P110"/>
  <c r="R110"/>
  <c r="T110"/>
  <c r="V110"/>
  <c r="O61"/>
  <c r="Q61"/>
  <c r="S61"/>
  <c r="O62"/>
  <c r="Q62"/>
  <c r="S62"/>
  <c r="O63"/>
  <c r="Q63"/>
  <c r="S63"/>
  <c r="O64"/>
  <c r="Q64"/>
  <c r="S64"/>
  <c r="O65"/>
  <c r="Q65"/>
  <c r="S65"/>
  <c r="O66"/>
  <c r="Q66"/>
  <c r="S66"/>
  <c r="O67"/>
  <c r="Q67"/>
  <c r="S67"/>
  <c r="O68"/>
  <c r="Q68"/>
  <c r="S68"/>
  <c r="O69"/>
  <c r="Q69"/>
  <c r="S69"/>
  <c r="O70"/>
  <c r="Q70"/>
  <c r="S70"/>
  <c r="O71"/>
  <c r="Q71"/>
  <c r="S71"/>
  <c r="O72"/>
  <c r="Q72"/>
  <c r="S72"/>
  <c r="O73"/>
  <c r="Q73"/>
  <c r="S73"/>
  <c r="O74"/>
  <c r="Q74"/>
  <c r="S74"/>
  <c r="O75"/>
  <c r="Q75"/>
  <c r="S75"/>
  <c r="O76"/>
  <c r="Q76"/>
  <c r="S76"/>
  <c r="O77"/>
  <c r="Q77"/>
  <c r="S77"/>
  <c r="O78"/>
  <c r="Q78"/>
  <c r="S78"/>
  <c r="O79"/>
  <c r="Q79"/>
  <c r="S79"/>
  <c r="O80"/>
  <c r="Q80"/>
  <c r="S80"/>
  <c r="O81"/>
  <c r="Q81"/>
  <c r="S81"/>
  <c r="O82"/>
  <c r="Q82"/>
  <c r="S82"/>
  <c r="O83"/>
  <c r="Q83"/>
  <c r="S83"/>
  <c r="O84"/>
  <c r="Q84"/>
  <c r="S84"/>
  <c r="O85"/>
  <c r="Q85"/>
  <c r="S85"/>
  <c r="O86"/>
  <c r="Q86"/>
  <c r="S86"/>
  <c r="O87"/>
  <c r="Q87"/>
  <c r="S87"/>
  <c r="O88"/>
  <c r="Q88"/>
  <c r="S88"/>
  <c r="O89"/>
  <c r="Q89"/>
  <c r="S89"/>
  <c r="O90"/>
  <c r="Q90"/>
  <c r="S90"/>
  <c r="O91"/>
  <c r="Q91"/>
  <c r="S91"/>
  <c r="O92"/>
  <c r="Q92"/>
  <c r="S92"/>
  <c r="O93"/>
  <c r="Q93"/>
  <c r="S93"/>
  <c r="O94"/>
  <c r="Q94"/>
  <c r="S94"/>
  <c r="O95"/>
  <c r="Q95"/>
  <c r="S95"/>
  <c r="O96"/>
  <c r="Q96"/>
  <c r="S96"/>
  <c r="O97"/>
  <c r="Q97"/>
  <c r="S97"/>
  <c r="O98"/>
  <c r="Q98"/>
  <c r="S98"/>
  <c r="O99"/>
  <c r="Q99"/>
  <c r="S99"/>
  <c r="O100"/>
  <c r="Q100"/>
  <c r="S100"/>
  <c r="O101"/>
  <c r="Q101"/>
  <c r="S101"/>
  <c r="O102"/>
  <c r="Q102"/>
  <c r="S102"/>
  <c r="O103"/>
  <c r="Q103"/>
  <c r="S103"/>
  <c r="O104"/>
  <c r="Q104"/>
  <c r="S104"/>
  <c r="O105"/>
  <c r="Q105"/>
  <c r="S105"/>
  <c r="O106"/>
  <c r="Q106"/>
  <c r="S106"/>
  <c r="O107"/>
  <c r="Q107"/>
  <c r="S107"/>
  <c r="O108"/>
  <c r="Q108"/>
  <c r="S108"/>
  <c r="O109"/>
  <c r="Q109"/>
  <c r="S109"/>
  <c r="O110"/>
  <c r="Q110"/>
  <c r="S110"/>
  <c r="N31"/>
  <c r="P31"/>
  <c r="R31"/>
  <c r="T31"/>
  <c r="V31"/>
  <c r="N32"/>
  <c r="P32"/>
  <c r="R32"/>
  <c r="T32"/>
  <c r="V32"/>
  <c r="N33"/>
  <c r="P33"/>
  <c r="R33"/>
  <c r="T33"/>
  <c r="V33"/>
  <c r="N34"/>
  <c r="P34"/>
  <c r="R34"/>
  <c r="T34"/>
  <c r="V34"/>
  <c r="N35"/>
  <c r="P35"/>
  <c r="R35"/>
  <c r="T35"/>
  <c r="V35"/>
  <c r="N36"/>
  <c r="P36"/>
  <c r="R36"/>
  <c r="T36"/>
  <c r="V36"/>
  <c r="N37"/>
  <c r="P37"/>
  <c r="R37"/>
  <c r="T37"/>
  <c r="V37"/>
  <c r="N38"/>
  <c r="P38"/>
  <c r="R38"/>
  <c r="T38"/>
  <c r="V38"/>
  <c r="N39"/>
  <c r="P39"/>
  <c r="R39"/>
  <c r="T39"/>
  <c r="V39"/>
  <c r="N40"/>
  <c r="P40"/>
  <c r="R40"/>
  <c r="T40"/>
  <c r="V40"/>
  <c r="N41"/>
  <c r="P41"/>
  <c r="R41"/>
  <c r="T41"/>
  <c r="V41"/>
  <c r="N42"/>
  <c r="P42"/>
  <c r="R42"/>
  <c r="T42"/>
  <c r="V42"/>
  <c r="N43"/>
  <c r="P43"/>
  <c r="R43"/>
  <c r="T43"/>
  <c r="V43"/>
  <c r="N44"/>
  <c r="P44"/>
  <c r="R44"/>
  <c r="T44"/>
  <c r="V44"/>
  <c r="N45"/>
  <c r="P45"/>
  <c r="R45"/>
  <c r="T45"/>
  <c r="V45"/>
  <c r="N46"/>
  <c r="P46"/>
  <c r="R46"/>
  <c r="T46"/>
  <c r="V46"/>
  <c r="N47"/>
  <c r="P47"/>
  <c r="R47"/>
  <c r="T47"/>
  <c r="V47"/>
  <c r="N48"/>
  <c r="P48"/>
  <c r="R48"/>
  <c r="T48"/>
  <c r="V48"/>
  <c r="N49"/>
  <c r="P49"/>
  <c r="R49"/>
  <c r="T49"/>
  <c r="V49"/>
  <c r="N50"/>
  <c r="P50"/>
  <c r="R50"/>
  <c r="T50"/>
  <c r="V50"/>
  <c r="N51"/>
  <c r="P51"/>
  <c r="R51"/>
  <c r="T51"/>
  <c r="V51"/>
  <c r="N52"/>
  <c r="P52"/>
  <c r="R52"/>
  <c r="T52"/>
  <c r="V52"/>
  <c r="N53"/>
  <c r="P53"/>
  <c r="R53"/>
  <c r="T53"/>
  <c r="V53"/>
  <c r="N54"/>
  <c r="P54"/>
  <c r="R54"/>
  <c r="T54"/>
  <c r="V54"/>
  <c r="N55"/>
  <c r="P55"/>
  <c r="R55"/>
  <c r="T55"/>
  <c r="V55"/>
  <c r="N56"/>
  <c r="P56"/>
  <c r="R56"/>
  <c r="T56"/>
  <c r="V56"/>
  <c r="N57"/>
  <c r="P57"/>
  <c r="R57"/>
  <c r="T57"/>
  <c r="V57"/>
  <c r="N58"/>
  <c r="P58"/>
  <c r="R58"/>
  <c r="T58"/>
  <c r="V58"/>
  <c r="N59"/>
  <c r="P59"/>
  <c r="R59"/>
  <c r="T59"/>
  <c r="V59"/>
  <c r="N60"/>
  <c r="P60"/>
  <c r="R60"/>
  <c r="T60"/>
  <c r="V60"/>
  <c r="O31"/>
  <c r="Q31"/>
  <c r="S31"/>
  <c r="O32"/>
  <c r="Q32"/>
  <c r="S32"/>
  <c r="O33"/>
  <c r="Q33"/>
  <c r="S33"/>
  <c r="O34"/>
  <c r="Q34"/>
  <c r="S34"/>
  <c r="O35"/>
  <c r="Q35"/>
  <c r="S35"/>
  <c r="O36"/>
  <c r="Q36"/>
  <c r="S36"/>
  <c r="O37"/>
  <c r="Q37"/>
  <c r="S37"/>
  <c r="O38"/>
  <c r="Q38"/>
  <c r="S38"/>
  <c r="O39"/>
  <c r="Q39"/>
  <c r="S39"/>
  <c r="O40"/>
  <c r="Q40"/>
  <c r="S40"/>
  <c r="O41"/>
  <c r="Q41"/>
  <c r="S41"/>
  <c r="O42"/>
  <c r="Q42"/>
  <c r="S42"/>
  <c r="O43"/>
  <c r="Q43"/>
  <c r="S43"/>
  <c r="O44"/>
  <c r="Q44"/>
  <c r="S44"/>
  <c r="O45"/>
  <c r="Q45"/>
  <c r="S45"/>
  <c r="O46"/>
  <c r="Q46"/>
  <c r="S46"/>
  <c r="O47"/>
  <c r="Q47"/>
  <c r="S47"/>
  <c r="O48"/>
  <c r="Q48"/>
  <c r="S48"/>
  <c r="O49"/>
  <c r="Q49"/>
  <c r="S49"/>
  <c r="O50"/>
  <c r="Q50"/>
  <c r="S50"/>
  <c r="O51"/>
  <c r="Q51"/>
  <c r="S51"/>
  <c r="O52"/>
  <c r="Q52"/>
  <c r="S52"/>
  <c r="O53"/>
  <c r="Q53"/>
  <c r="S53"/>
  <c r="O54"/>
  <c r="Q54"/>
  <c r="S54"/>
  <c r="O55"/>
  <c r="Q55"/>
  <c r="S55"/>
  <c r="O56"/>
  <c r="Q56"/>
  <c r="S56"/>
  <c r="O57"/>
  <c r="Q57"/>
  <c r="S57"/>
  <c r="O58"/>
  <c r="Q58"/>
  <c r="S58"/>
  <c r="O59"/>
  <c r="Q59"/>
  <c r="S59"/>
  <c r="O60"/>
  <c r="Q60"/>
  <c r="S60"/>
  <c r="O11"/>
  <c r="Q11"/>
  <c r="S11"/>
  <c r="O12"/>
  <c r="Q12"/>
  <c r="S12"/>
  <c r="O13"/>
  <c r="Q13"/>
  <c r="S13"/>
  <c r="O14"/>
  <c r="Q14"/>
  <c r="S14"/>
  <c r="O15"/>
  <c r="Q15"/>
  <c r="S15"/>
  <c r="O16"/>
  <c r="Q16"/>
  <c r="S16"/>
  <c r="O17"/>
  <c r="Q17"/>
  <c r="S17"/>
  <c r="O18"/>
  <c r="Q18"/>
  <c r="S18"/>
  <c r="O19"/>
  <c r="Q19"/>
  <c r="S19"/>
  <c r="O20"/>
  <c r="Q20"/>
  <c r="S20"/>
  <c r="O21"/>
  <c r="Q21"/>
  <c r="S21"/>
  <c r="O22"/>
  <c r="Q22"/>
  <c r="S22"/>
  <c r="O23"/>
  <c r="Q23"/>
  <c r="S23"/>
  <c r="O24"/>
  <c r="Q24"/>
  <c r="S24"/>
  <c r="O25"/>
  <c r="Q25"/>
  <c r="S25"/>
  <c r="O26"/>
  <c r="Q26"/>
  <c r="S26"/>
  <c r="O27"/>
  <c r="Q27"/>
  <c r="S27"/>
  <c r="O28"/>
  <c r="Q28"/>
  <c r="S28"/>
  <c r="O29"/>
  <c r="Q29"/>
  <c r="S29"/>
  <c r="O30"/>
  <c r="Q30"/>
  <c r="S30"/>
  <c r="Q682"/>
  <c r="O675"/>
  <c r="Q675"/>
  <c r="S675"/>
  <c r="U675"/>
  <c r="O676"/>
  <c r="Q676"/>
  <c r="S676"/>
  <c r="U676"/>
  <c r="O677"/>
  <c r="Q677"/>
  <c r="S677"/>
  <c r="U677"/>
  <c r="N675"/>
  <c r="P675"/>
  <c r="R675"/>
  <c r="T675"/>
  <c r="N676"/>
  <c r="P676"/>
  <c r="R676"/>
  <c r="T676"/>
  <c r="N677"/>
  <c r="P677"/>
  <c r="R677"/>
  <c r="T677"/>
  <c r="Q681"/>
  <c r="U617"/>
  <c r="S681"/>
  <c r="O681"/>
  <c r="S617"/>
  <c r="U626"/>
  <c r="S628"/>
  <c r="S682"/>
  <c r="O682"/>
  <c r="V681"/>
  <c r="T681"/>
  <c r="R681"/>
  <c r="P681"/>
  <c r="R683"/>
  <c r="P683"/>
  <c r="N686"/>
  <c r="P686"/>
  <c r="R686"/>
  <c r="T686"/>
  <c r="V686"/>
  <c r="O686"/>
  <c r="Q686"/>
  <c r="S686"/>
  <c r="S626"/>
  <c r="U628"/>
  <c r="Q628"/>
  <c r="V682"/>
  <c r="T682"/>
  <c r="R682"/>
  <c r="P682"/>
  <c r="Q626"/>
  <c r="V349"/>
  <c r="U349"/>
  <c r="Q349"/>
  <c r="V347"/>
  <c r="U347"/>
  <c r="Q347"/>
  <c r="N616"/>
  <c r="S616"/>
  <c r="N633"/>
  <c r="O633"/>
  <c r="S633"/>
  <c r="Q633"/>
  <c r="O626"/>
  <c r="U616"/>
  <c r="Q616"/>
  <c r="Q617"/>
  <c r="O628"/>
  <c r="O616"/>
  <c r="O617"/>
  <c r="V616"/>
  <c r="T616"/>
  <c r="R616"/>
  <c r="P616"/>
  <c r="V617"/>
  <c r="T617"/>
  <c r="R617"/>
  <c r="P617"/>
  <c r="V626"/>
  <c r="T626"/>
  <c r="R626"/>
  <c r="P626"/>
  <c r="V628"/>
  <c r="T628"/>
  <c r="R628"/>
  <c r="P628"/>
  <c r="V633"/>
  <c r="T633"/>
  <c r="R633"/>
  <c r="P633"/>
  <c r="P348"/>
  <c r="N655"/>
  <c r="P655"/>
  <c r="R655"/>
  <c r="T655"/>
  <c r="V655"/>
  <c r="N656"/>
  <c r="P656"/>
  <c r="R656"/>
  <c r="T656"/>
  <c r="V656"/>
  <c r="N657"/>
  <c r="P657"/>
  <c r="R657"/>
  <c r="T657"/>
  <c r="V657"/>
  <c r="N658"/>
  <c r="P658"/>
  <c r="R658"/>
  <c r="T658"/>
  <c r="V658"/>
  <c r="O655"/>
  <c r="Q655"/>
  <c r="S655"/>
  <c r="O656"/>
  <c r="Q656"/>
  <c r="S656"/>
  <c r="O657"/>
  <c r="Q657"/>
  <c r="S657"/>
  <c r="O658"/>
  <c r="Q658"/>
  <c r="S658"/>
  <c r="N653"/>
  <c r="P653"/>
  <c r="R653"/>
  <c r="T653"/>
  <c r="V653"/>
  <c r="O653"/>
  <c r="Q653"/>
  <c r="S653"/>
  <c r="N652"/>
  <c r="P652"/>
  <c r="R652"/>
  <c r="T652"/>
  <c r="V652"/>
  <c r="O652"/>
  <c r="Q652"/>
  <c r="S652"/>
  <c r="N650"/>
  <c r="P650"/>
  <c r="R650"/>
  <c r="T650"/>
  <c r="V650"/>
  <c r="N651"/>
  <c r="P651"/>
  <c r="R651"/>
  <c r="T651"/>
  <c r="V651"/>
  <c r="O650"/>
  <c r="Q650"/>
  <c r="S650"/>
  <c r="O651"/>
  <c r="Q651"/>
  <c r="S651"/>
  <c r="N649"/>
  <c r="P649"/>
  <c r="R649"/>
  <c r="T649"/>
  <c r="V649"/>
  <c r="O649"/>
  <c r="Q649"/>
  <c r="S649"/>
  <c r="N646"/>
  <c r="P646"/>
  <c r="R646"/>
  <c r="T646"/>
  <c r="V646"/>
  <c r="N647"/>
  <c r="P647"/>
  <c r="R647"/>
  <c r="T647"/>
  <c r="V647"/>
  <c r="N648"/>
  <c r="P648"/>
  <c r="R648"/>
  <c r="T648"/>
  <c r="V648"/>
  <c r="O646"/>
  <c r="Q646"/>
  <c r="S646"/>
  <c r="O647"/>
  <c r="Q647"/>
  <c r="S647"/>
  <c r="O648"/>
  <c r="Q648"/>
  <c r="S648"/>
  <c r="N645"/>
  <c r="P645"/>
  <c r="R645"/>
  <c r="T645"/>
  <c r="V645"/>
  <c r="O645"/>
  <c r="Q645"/>
  <c r="S645"/>
  <c r="N639"/>
  <c r="P639"/>
  <c r="R639"/>
  <c r="T639"/>
  <c r="V639"/>
  <c r="N640"/>
  <c r="P640"/>
  <c r="R640"/>
  <c r="T640"/>
  <c r="V640"/>
  <c r="N641"/>
  <c r="P641"/>
  <c r="R641"/>
  <c r="T641"/>
  <c r="V641"/>
  <c r="N642"/>
  <c r="P642"/>
  <c r="R642"/>
  <c r="T642"/>
  <c r="V642"/>
  <c r="N643"/>
  <c r="P643"/>
  <c r="R643"/>
  <c r="T643"/>
  <c r="V643"/>
  <c r="N644"/>
  <c r="P644"/>
  <c r="R644"/>
  <c r="T644"/>
  <c r="V644"/>
  <c r="O639"/>
  <c r="Q639"/>
  <c r="S639"/>
  <c r="O640"/>
  <c r="Q640"/>
  <c r="S640"/>
  <c r="O641"/>
  <c r="Q641"/>
  <c r="S641"/>
  <c r="O642"/>
  <c r="Q642"/>
  <c r="S642"/>
  <c r="O643"/>
  <c r="Q643"/>
  <c r="S643"/>
  <c r="O644"/>
  <c r="Q644"/>
  <c r="S644"/>
  <c r="N634"/>
  <c r="P634"/>
  <c r="R634"/>
  <c r="T634"/>
  <c r="V634"/>
  <c r="N635"/>
  <c r="P635"/>
  <c r="R635"/>
  <c r="T635"/>
  <c r="V635"/>
  <c r="N636"/>
  <c r="P636"/>
  <c r="R636"/>
  <c r="T636"/>
  <c r="V636"/>
  <c r="N637"/>
  <c r="P637"/>
  <c r="R637"/>
  <c r="T637"/>
  <c r="V637"/>
  <c r="N638"/>
  <c r="P638"/>
  <c r="R638"/>
  <c r="T638"/>
  <c r="V638"/>
  <c r="O634"/>
  <c r="Q634"/>
  <c r="S634"/>
  <c r="O635"/>
  <c r="Q635"/>
  <c r="S635"/>
  <c r="O636"/>
  <c r="Q636"/>
  <c r="S636"/>
  <c r="O637"/>
  <c r="Q637"/>
  <c r="S637"/>
  <c r="O638"/>
  <c r="Q638"/>
  <c r="S638"/>
  <c r="N629"/>
  <c r="P629"/>
  <c r="R629"/>
  <c r="T629"/>
  <c r="V629"/>
  <c r="N630"/>
  <c r="P630"/>
  <c r="R630"/>
  <c r="T630"/>
  <c r="V630"/>
  <c r="N631"/>
  <c r="P631"/>
  <c r="R631"/>
  <c r="T631"/>
  <c r="V631"/>
  <c r="O629"/>
  <c r="Q629"/>
  <c r="S629"/>
  <c r="O630"/>
  <c r="Q630"/>
  <c r="S630"/>
  <c r="O631"/>
  <c r="Q631"/>
  <c r="S631"/>
  <c r="N627"/>
  <c r="P627"/>
  <c r="R627"/>
  <c r="T627"/>
  <c r="V627"/>
  <c r="O627"/>
  <c r="Q627"/>
  <c r="S627"/>
  <c r="N684"/>
  <c r="P684"/>
  <c r="R684"/>
  <c r="T684"/>
  <c r="V684"/>
  <c r="N685"/>
  <c r="P685"/>
  <c r="R685"/>
  <c r="T685"/>
  <c r="V685"/>
  <c r="O684"/>
  <c r="Q684"/>
  <c r="S684"/>
  <c r="O685"/>
  <c r="Q685"/>
  <c r="S685"/>
  <c r="N624"/>
  <c r="P624"/>
  <c r="R624"/>
  <c r="T624"/>
  <c r="V624"/>
  <c r="N625"/>
  <c r="P625"/>
  <c r="R625"/>
  <c r="T625"/>
  <c r="V625"/>
  <c r="O624"/>
  <c r="Q624"/>
  <c r="S624"/>
  <c r="O625"/>
  <c r="Q625"/>
  <c r="S625"/>
  <c r="N618"/>
  <c r="P618"/>
  <c r="R618"/>
  <c r="T618"/>
  <c r="V618"/>
  <c r="N619"/>
  <c r="P619"/>
  <c r="R619"/>
  <c r="T619"/>
  <c r="V619"/>
  <c r="N620"/>
  <c r="P620"/>
  <c r="R620"/>
  <c r="T620"/>
  <c r="V620"/>
  <c r="N621"/>
  <c r="P621"/>
  <c r="R621"/>
  <c r="T621"/>
  <c r="V621"/>
  <c r="N622"/>
  <c r="P622"/>
  <c r="R622"/>
  <c r="T622"/>
  <c r="V622"/>
  <c r="N623"/>
  <c r="P623"/>
  <c r="R623"/>
  <c r="T623"/>
  <c r="V623"/>
  <c r="O618"/>
  <c r="Q618"/>
  <c r="S618"/>
  <c r="O619"/>
  <c r="Q619"/>
  <c r="S619"/>
  <c r="O620"/>
  <c r="Q620"/>
  <c r="S620"/>
  <c r="O621"/>
  <c r="Q621"/>
  <c r="S621"/>
  <c r="O622"/>
  <c r="Q622"/>
  <c r="S622"/>
  <c r="O623"/>
  <c r="Q623"/>
  <c r="S623"/>
  <c r="N612"/>
  <c r="P612"/>
  <c r="R612"/>
  <c r="T612"/>
  <c r="V612"/>
  <c r="N613"/>
  <c r="P613"/>
  <c r="R613"/>
  <c r="T613"/>
  <c r="V613"/>
  <c r="N614"/>
  <c r="P614"/>
  <c r="R614"/>
  <c r="T614"/>
  <c r="V614"/>
  <c r="N615"/>
  <c r="P615"/>
  <c r="R615"/>
  <c r="T615"/>
  <c r="V615"/>
  <c r="O612"/>
  <c r="Q612"/>
  <c r="S612"/>
  <c r="O613"/>
  <c r="Q613"/>
  <c r="S613"/>
  <c r="O614"/>
  <c r="Q614"/>
  <c r="S614"/>
  <c r="O615"/>
  <c r="Q615"/>
  <c r="S615"/>
  <c r="N604"/>
  <c r="P604"/>
  <c r="R604"/>
  <c r="T604"/>
  <c r="V604"/>
  <c r="N605"/>
  <c r="P605"/>
  <c r="R605"/>
  <c r="T605"/>
  <c r="V605"/>
  <c r="N606"/>
  <c r="P606"/>
  <c r="R606"/>
  <c r="T606"/>
  <c r="V606"/>
  <c r="N607"/>
  <c r="P607"/>
  <c r="R607"/>
  <c r="T607"/>
  <c r="V607"/>
  <c r="N608"/>
  <c r="P608"/>
  <c r="R608"/>
  <c r="T608"/>
  <c r="V608"/>
  <c r="N609"/>
  <c r="P609"/>
  <c r="R609"/>
  <c r="T609"/>
  <c r="V609"/>
  <c r="N610"/>
  <c r="P610"/>
  <c r="R610"/>
  <c r="T610"/>
  <c r="V610"/>
  <c r="N611"/>
  <c r="P611"/>
  <c r="R611"/>
  <c r="T611"/>
  <c r="V611"/>
  <c r="O604"/>
  <c r="Q604"/>
  <c r="S604"/>
  <c r="O605"/>
  <c r="Q605"/>
  <c r="S605"/>
  <c r="O606"/>
  <c r="Q606"/>
  <c r="S606"/>
  <c r="O607"/>
  <c r="Q607"/>
  <c r="S607"/>
  <c r="O608"/>
  <c r="Q608"/>
  <c r="S608"/>
  <c r="O609"/>
  <c r="Q609"/>
  <c r="S609"/>
  <c r="O610"/>
  <c r="Q610"/>
  <c r="S610"/>
  <c r="O611"/>
  <c r="Q611"/>
  <c r="S611"/>
  <c r="N602"/>
  <c r="P602"/>
  <c r="R602"/>
  <c r="T602"/>
  <c r="V602"/>
  <c r="N603"/>
  <c r="P603"/>
  <c r="R603"/>
  <c r="T603"/>
  <c r="V603"/>
  <c r="O602"/>
  <c r="Q602"/>
  <c r="S602"/>
  <c r="O603"/>
  <c r="Q603"/>
  <c r="S603"/>
  <c r="N601"/>
  <c r="P601"/>
  <c r="R601"/>
  <c r="T601"/>
  <c r="V601"/>
  <c r="O601"/>
  <c r="Q601"/>
  <c r="S601"/>
  <c r="N600"/>
  <c r="P600"/>
  <c r="R600"/>
  <c r="T600"/>
  <c r="V600"/>
  <c r="O600"/>
  <c r="Q600"/>
  <c r="S600"/>
  <c r="N599"/>
  <c r="P599"/>
  <c r="R599"/>
  <c r="T599"/>
  <c r="V599"/>
  <c r="O599"/>
  <c r="Q599"/>
  <c r="S599"/>
  <c r="N598"/>
  <c r="P598"/>
  <c r="R598"/>
  <c r="T598"/>
  <c r="V598"/>
  <c r="O598"/>
  <c r="Q598"/>
  <c r="S598"/>
  <c r="N596"/>
  <c r="P596"/>
  <c r="R596"/>
  <c r="T596"/>
  <c r="V596"/>
  <c r="N597"/>
  <c r="P597"/>
  <c r="R597"/>
  <c r="T597"/>
  <c r="V597"/>
  <c r="O596"/>
  <c r="Q596"/>
  <c r="S596"/>
  <c r="O597"/>
  <c r="Q597"/>
  <c r="S597"/>
  <c r="N595"/>
  <c r="P595"/>
  <c r="R595"/>
  <c r="T595"/>
  <c r="V595"/>
  <c r="O595"/>
  <c r="Q595"/>
  <c r="S595"/>
  <c r="N594"/>
  <c r="P594"/>
  <c r="R594"/>
  <c r="T594"/>
  <c r="V594"/>
  <c r="O594"/>
  <c r="Q594"/>
  <c r="S594"/>
  <c r="N593"/>
  <c r="P593"/>
  <c r="R593"/>
  <c r="T593"/>
  <c r="V593"/>
  <c r="O593"/>
  <c r="Q593"/>
  <c r="S593"/>
  <c r="N592"/>
  <c r="P592"/>
  <c r="R592"/>
  <c r="T592"/>
  <c r="V592"/>
  <c r="O592"/>
  <c r="Q592"/>
  <c r="S592"/>
  <c r="N585"/>
  <c r="P585"/>
  <c r="R585"/>
  <c r="T585"/>
  <c r="V585"/>
  <c r="N586"/>
  <c r="P586"/>
  <c r="R586"/>
  <c r="T586"/>
  <c r="V586"/>
  <c r="N587"/>
  <c r="P587"/>
  <c r="R587"/>
  <c r="T587"/>
  <c r="V587"/>
  <c r="N588"/>
  <c r="P588"/>
  <c r="R588"/>
  <c r="T588"/>
  <c r="V588"/>
  <c r="N589"/>
  <c r="P589"/>
  <c r="R589"/>
  <c r="T589"/>
  <c r="V589"/>
  <c r="N590"/>
  <c r="P590"/>
  <c r="R590"/>
  <c r="T590"/>
  <c r="V590"/>
  <c r="N591"/>
  <c r="P591"/>
  <c r="R591"/>
  <c r="T591"/>
  <c r="V591"/>
  <c r="O585"/>
  <c r="Q585"/>
  <c r="S585"/>
  <c r="O586"/>
  <c r="Q586"/>
  <c r="S586"/>
  <c r="O587"/>
  <c r="Q587"/>
  <c r="S587"/>
  <c r="O588"/>
  <c r="Q588"/>
  <c r="S588"/>
  <c r="O589"/>
  <c r="Q589"/>
  <c r="S589"/>
  <c r="O590"/>
  <c r="Q590"/>
  <c r="S590"/>
  <c r="O591"/>
  <c r="Q591"/>
  <c r="S591"/>
  <c r="N584"/>
  <c r="P584"/>
  <c r="R584"/>
  <c r="T584"/>
  <c r="V584"/>
  <c r="O584"/>
  <c r="Q584"/>
  <c r="S584"/>
  <c r="N578"/>
  <c r="P578"/>
  <c r="R578"/>
  <c r="T578"/>
  <c r="V578"/>
  <c r="N579"/>
  <c r="P579"/>
  <c r="R579"/>
  <c r="T579"/>
  <c r="V579"/>
  <c r="N580"/>
  <c r="P580"/>
  <c r="R580"/>
  <c r="T580"/>
  <c r="V580"/>
  <c r="N581"/>
  <c r="P581"/>
  <c r="R581"/>
  <c r="T581"/>
  <c r="V581"/>
  <c r="N582"/>
  <c r="P582"/>
  <c r="R582"/>
  <c r="T582"/>
  <c r="V582"/>
  <c r="N583"/>
  <c r="P583"/>
  <c r="R583"/>
  <c r="T583"/>
  <c r="V583"/>
  <c r="O578"/>
  <c r="Q578"/>
  <c r="S578"/>
  <c r="O579"/>
  <c r="Q579"/>
  <c r="S579"/>
  <c r="O580"/>
  <c r="Q580"/>
  <c r="S580"/>
  <c r="O581"/>
  <c r="Q581"/>
  <c r="S581"/>
  <c r="O582"/>
  <c r="Q582"/>
  <c r="S582"/>
  <c r="O583"/>
  <c r="Q583"/>
  <c r="S583"/>
  <c r="N572"/>
  <c r="P572"/>
  <c r="R572"/>
  <c r="T572"/>
  <c r="V572"/>
  <c r="N573"/>
  <c r="P573"/>
  <c r="R573"/>
  <c r="T573"/>
  <c r="V573"/>
  <c r="N575"/>
  <c r="P575"/>
  <c r="R575"/>
  <c r="T575"/>
  <c r="V575"/>
  <c r="N576"/>
  <c r="P576"/>
  <c r="R576"/>
  <c r="T576"/>
  <c r="V576"/>
  <c r="N577"/>
  <c r="P577"/>
  <c r="R577"/>
  <c r="T577"/>
  <c r="V577"/>
  <c r="O572"/>
  <c r="Q572"/>
  <c r="S572"/>
  <c r="O573"/>
  <c r="Q573"/>
  <c r="S573"/>
  <c r="O575"/>
  <c r="Q575"/>
  <c r="S575"/>
  <c r="O576"/>
  <c r="Q576"/>
  <c r="S576"/>
  <c r="O577"/>
  <c r="Q577"/>
  <c r="S577"/>
  <c r="N565"/>
  <c r="P565"/>
  <c r="R565"/>
  <c r="T565"/>
  <c r="V565"/>
  <c r="N566"/>
  <c r="P566"/>
  <c r="R566"/>
  <c r="T566"/>
  <c r="V566"/>
  <c r="N567"/>
  <c r="P567"/>
  <c r="R567"/>
  <c r="T567"/>
  <c r="V567"/>
  <c r="N568"/>
  <c r="P568"/>
  <c r="R568"/>
  <c r="T568"/>
  <c r="V568"/>
  <c r="N569"/>
  <c r="P569"/>
  <c r="R569"/>
  <c r="T569"/>
  <c r="V569"/>
  <c r="N570"/>
  <c r="P570"/>
  <c r="R570"/>
  <c r="T570"/>
  <c r="V570"/>
  <c r="N571"/>
  <c r="P571"/>
  <c r="R571"/>
  <c r="T571"/>
  <c r="V571"/>
  <c r="O565"/>
  <c r="Q565"/>
  <c r="S565"/>
  <c r="O566"/>
  <c r="Q566"/>
  <c r="S566"/>
  <c r="O567"/>
  <c r="Q567"/>
  <c r="S567"/>
  <c r="O568"/>
  <c r="Q568"/>
  <c r="S568"/>
  <c r="O569"/>
  <c r="Q569"/>
  <c r="S569"/>
  <c r="O570"/>
  <c r="Q570"/>
  <c r="S570"/>
  <c r="O571"/>
  <c r="Q571"/>
  <c r="S571"/>
  <c r="N562"/>
  <c r="P562"/>
  <c r="R562"/>
  <c r="T562"/>
  <c r="V562"/>
  <c r="N563"/>
  <c r="P563"/>
  <c r="R563"/>
  <c r="T563"/>
  <c r="V563"/>
  <c r="N564"/>
  <c r="P564"/>
  <c r="R564"/>
  <c r="T564"/>
  <c r="V564"/>
  <c r="O562"/>
  <c r="Q562"/>
  <c r="S562"/>
  <c r="O563"/>
  <c r="Q563"/>
  <c r="S563"/>
  <c r="O564"/>
  <c r="Q564"/>
  <c r="S564"/>
  <c r="U632"/>
  <c r="N557"/>
  <c r="P557"/>
  <c r="R557"/>
  <c r="T557"/>
  <c r="V557"/>
  <c r="O557"/>
  <c r="Q557"/>
  <c r="S557"/>
  <c r="N558"/>
  <c r="P558"/>
  <c r="R558"/>
  <c r="T558"/>
  <c r="V558"/>
  <c r="N559"/>
  <c r="P559"/>
  <c r="R559"/>
  <c r="T559"/>
  <c r="V559"/>
  <c r="N560"/>
  <c r="P560"/>
  <c r="R560"/>
  <c r="T560"/>
  <c r="V560"/>
  <c r="N561"/>
  <c r="P561"/>
  <c r="R561"/>
  <c r="T561"/>
  <c r="V561"/>
  <c r="O558"/>
  <c r="Q558"/>
  <c r="S558"/>
  <c r="O559"/>
  <c r="Q559"/>
  <c r="S559"/>
  <c r="O560"/>
  <c r="Q560"/>
  <c r="S560"/>
  <c r="O561"/>
  <c r="Q561"/>
  <c r="S561"/>
  <c r="N556"/>
  <c r="P556"/>
  <c r="R556"/>
  <c r="T556"/>
  <c r="V556"/>
  <c r="O556"/>
  <c r="Q556"/>
  <c r="S556"/>
  <c r="N555"/>
  <c r="P555"/>
  <c r="R555"/>
  <c r="T555"/>
  <c r="V555"/>
  <c r="O555"/>
  <c r="Q555"/>
  <c r="S555"/>
  <c r="N550"/>
  <c r="P550"/>
  <c r="R550"/>
  <c r="T550"/>
  <c r="V550"/>
  <c r="N551"/>
  <c r="P551"/>
  <c r="R551"/>
  <c r="T551"/>
  <c r="V551"/>
  <c r="N552"/>
  <c r="P552"/>
  <c r="R552"/>
  <c r="T552"/>
  <c r="V552"/>
  <c r="N553"/>
  <c r="P553"/>
  <c r="R553"/>
  <c r="T553"/>
  <c r="V553"/>
  <c r="N554"/>
  <c r="P554"/>
  <c r="R554"/>
  <c r="T554"/>
  <c r="V554"/>
  <c r="O550"/>
  <c r="Q550"/>
  <c r="S550"/>
  <c r="O551"/>
  <c r="Q551"/>
  <c r="S551"/>
  <c r="O552"/>
  <c r="Q552"/>
  <c r="S552"/>
  <c r="O553"/>
  <c r="Q553"/>
  <c r="S553"/>
  <c r="O554"/>
  <c r="Q554"/>
  <c r="S554"/>
  <c r="N547"/>
  <c r="P547"/>
  <c r="R547"/>
  <c r="T547"/>
  <c r="V547"/>
  <c r="N548"/>
  <c r="P548"/>
  <c r="R548"/>
  <c r="T548"/>
  <c r="V548"/>
  <c r="N549"/>
  <c r="P549"/>
  <c r="R549"/>
  <c r="T549"/>
  <c r="V549"/>
  <c r="O547"/>
  <c r="Q547"/>
  <c r="S547"/>
  <c r="O548"/>
  <c r="Q548"/>
  <c r="S548"/>
  <c r="O549"/>
  <c r="Q549"/>
  <c r="S549"/>
  <c r="N538"/>
  <c r="P538"/>
  <c r="R538"/>
  <c r="T538"/>
  <c r="V538"/>
  <c r="N539"/>
  <c r="P539"/>
  <c r="R539"/>
  <c r="T539"/>
  <c r="V539"/>
  <c r="N540"/>
  <c r="P540"/>
  <c r="R540"/>
  <c r="T540"/>
  <c r="V540"/>
  <c r="N541"/>
  <c r="P541"/>
  <c r="R541"/>
  <c r="T541"/>
  <c r="V541"/>
  <c r="N542"/>
  <c r="P542"/>
  <c r="R542"/>
  <c r="T542"/>
  <c r="V542"/>
  <c r="N543"/>
  <c r="P543"/>
  <c r="R543"/>
  <c r="T543"/>
  <c r="V543"/>
  <c r="N544"/>
  <c r="P544"/>
  <c r="R544"/>
  <c r="T544"/>
  <c r="V544"/>
  <c r="N545"/>
  <c r="P545"/>
  <c r="R545"/>
  <c r="T545"/>
  <c r="V545"/>
  <c r="N546"/>
  <c r="P546"/>
  <c r="R546"/>
  <c r="T546"/>
  <c r="V546"/>
  <c r="O538"/>
  <c r="Q538"/>
  <c r="S538"/>
  <c r="O539"/>
  <c r="Q539"/>
  <c r="S539"/>
  <c r="O540"/>
  <c r="Q540"/>
  <c r="S540"/>
  <c r="O541"/>
  <c r="Q541"/>
  <c r="S541"/>
  <c r="O542"/>
  <c r="Q542"/>
  <c r="S542"/>
  <c r="O543"/>
  <c r="Q543"/>
  <c r="S543"/>
  <c r="O544"/>
  <c r="Q544"/>
  <c r="S544"/>
  <c r="O545"/>
  <c r="Q545"/>
  <c r="S545"/>
  <c r="O546"/>
  <c r="Q546"/>
  <c r="S546"/>
  <c r="N523"/>
  <c r="R523"/>
  <c r="V523"/>
  <c r="N524"/>
  <c r="P524"/>
  <c r="R524"/>
  <c r="T524"/>
  <c r="V524"/>
  <c r="P523"/>
  <c r="T523"/>
  <c r="O524"/>
  <c r="Q524"/>
  <c r="S524"/>
  <c r="Q632"/>
  <c r="O523"/>
  <c r="Q523"/>
  <c r="S523"/>
  <c r="N512"/>
  <c r="P512"/>
  <c r="R512"/>
  <c r="T512"/>
  <c r="V512"/>
  <c r="N513"/>
  <c r="P513"/>
  <c r="R513"/>
  <c r="T513"/>
  <c r="V513"/>
  <c r="N514"/>
  <c r="P514"/>
  <c r="R514"/>
  <c r="T514"/>
  <c r="V514"/>
  <c r="N515"/>
  <c r="P515"/>
  <c r="R515"/>
  <c r="T515"/>
  <c r="V515"/>
  <c r="N516"/>
  <c r="P516"/>
  <c r="R516"/>
  <c r="T516"/>
  <c r="V516"/>
  <c r="N517"/>
  <c r="P517"/>
  <c r="R517"/>
  <c r="T517"/>
  <c r="V517"/>
  <c r="N518"/>
  <c r="P518"/>
  <c r="R518"/>
  <c r="T518"/>
  <c r="V518"/>
  <c r="N519"/>
  <c r="P519"/>
  <c r="R519"/>
  <c r="T519"/>
  <c r="V519"/>
  <c r="N520"/>
  <c r="P520"/>
  <c r="R520"/>
  <c r="T520"/>
  <c r="V520"/>
  <c r="N521"/>
  <c r="P521"/>
  <c r="R521"/>
  <c r="T521"/>
  <c r="V521"/>
  <c r="N522"/>
  <c r="P522"/>
  <c r="R522"/>
  <c r="T522"/>
  <c r="V522"/>
  <c r="O512"/>
  <c r="Q512"/>
  <c r="S512"/>
  <c r="O513"/>
  <c r="Q513"/>
  <c r="S513"/>
  <c r="O514"/>
  <c r="Q514"/>
  <c r="S514"/>
  <c r="O515"/>
  <c r="Q515"/>
  <c r="S515"/>
  <c r="O516"/>
  <c r="Q516"/>
  <c r="S516"/>
  <c r="O517"/>
  <c r="Q517"/>
  <c r="S517"/>
  <c r="O518"/>
  <c r="Q518"/>
  <c r="S518"/>
  <c r="O519"/>
  <c r="Q519"/>
  <c r="S519"/>
  <c r="O520"/>
  <c r="Q520"/>
  <c r="S520"/>
  <c r="O521"/>
  <c r="Q521"/>
  <c r="S521"/>
  <c r="O522"/>
  <c r="Q522"/>
  <c r="S522"/>
  <c r="S632"/>
  <c r="O632"/>
  <c r="N441"/>
  <c r="R441"/>
  <c r="V441"/>
  <c r="N442"/>
  <c r="R442"/>
  <c r="V442"/>
  <c r="N443"/>
  <c r="R443"/>
  <c r="V443"/>
  <c r="N444"/>
  <c r="R444"/>
  <c r="V444"/>
  <c r="N445"/>
  <c r="R445"/>
  <c r="V445"/>
  <c r="N446"/>
  <c r="R446"/>
  <c r="V446"/>
  <c r="N447"/>
  <c r="R447"/>
  <c r="V447"/>
  <c r="N448"/>
  <c r="R448"/>
  <c r="V448"/>
  <c r="N449"/>
  <c r="R449"/>
  <c r="V449"/>
  <c r="N450"/>
  <c r="R450"/>
  <c r="V450"/>
  <c r="N451"/>
  <c r="R451"/>
  <c r="V451"/>
  <c r="N452"/>
  <c r="R452"/>
  <c r="V452"/>
  <c r="N453"/>
  <c r="R453"/>
  <c r="V453"/>
  <c r="N454"/>
  <c r="R454"/>
  <c r="V454"/>
  <c r="N455"/>
  <c r="R455"/>
  <c r="V455"/>
  <c r="N503"/>
  <c r="R503"/>
  <c r="V503"/>
  <c r="N504"/>
  <c r="R504"/>
  <c r="V504"/>
  <c r="N505"/>
  <c r="R505"/>
  <c r="V505"/>
  <c r="N506"/>
  <c r="R506"/>
  <c r="V506"/>
  <c r="N507"/>
  <c r="R507"/>
  <c r="V507"/>
  <c r="N508"/>
  <c r="R508"/>
  <c r="V508"/>
  <c r="N509"/>
  <c r="R509"/>
  <c r="V509"/>
  <c r="N510"/>
  <c r="R510"/>
  <c r="V510"/>
  <c r="N511"/>
  <c r="P511"/>
  <c r="R511"/>
  <c r="T511"/>
  <c r="V511"/>
  <c r="P441"/>
  <c r="T441"/>
  <c r="P442"/>
  <c r="T442"/>
  <c r="P443"/>
  <c r="T443"/>
  <c r="P444"/>
  <c r="T444"/>
  <c r="P445"/>
  <c r="T445"/>
  <c r="P446"/>
  <c r="T446"/>
  <c r="P447"/>
  <c r="T447"/>
  <c r="P448"/>
  <c r="T448"/>
  <c r="P449"/>
  <c r="T449"/>
  <c r="P450"/>
  <c r="T450"/>
  <c r="P451"/>
  <c r="T451"/>
  <c r="P452"/>
  <c r="T452"/>
  <c r="P453"/>
  <c r="T453"/>
  <c r="P454"/>
  <c r="T454"/>
  <c r="P455"/>
  <c r="T455"/>
  <c r="P503"/>
  <c r="T503"/>
  <c r="P504"/>
  <c r="T504"/>
  <c r="P505"/>
  <c r="T505"/>
  <c r="P506"/>
  <c r="T506"/>
  <c r="P507"/>
  <c r="T507"/>
  <c r="P508"/>
  <c r="T508"/>
  <c r="P509"/>
  <c r="T509"/>
  <c r="P510"/>
  <c r="T510"/>
  <c r="O511"/>
  <c r="Q511"/>
  <c r="S511"/>
  <c r="O503"/>
  <c r="Q503"/>
  <c r="S503"/>
  <c r="O504"/>
  <c r="Q504"/>
  <c r="S504"/>
  <c r="O505"/>
  <c r="Q505"/>
  <c r="S505"/>
  <c r="O506"/>
  <c r="Q506"/>
  <c r="S506"/>
  <c r="O507"/>
  <c r="Q507"/>
  <c r="S507"/>
  <c r="O508"/>
  <c r="Q508"/>
  <c r="S508"/>
  <c r="O509"/>
  <c r="Q509"/>
  <c r="S509"/>
  <c r="O510"/>
  <c r="Q510"/>
  <c r="S510"/>
  <c r="N494"/>
  <c r="P494"/>
  <c r="R494"/>
  <c r="T494"/>
  <c r="V494"/>
  <c r="N495"/>
  <c r="P495"/>
  <c r="R495"/>
  <c r="T495"/>
  <c r="V495"/>
  <c r="N496"/>
  <c r="P496"/>
  <c r="R496"/>
  <c r="T496"/>
  <c r="V496"/>
  <c r="N497"/>
  <c r="P497"/>
  <c r="R497"/>
  <c r="T497"/>
  <c r="V497"/>
  <c r="N498"/>
  <c r="P498"/>
  <c r="R498"/>
  <c r="T498"/>
  <c r="V498"/>
  <c r="N499"/>
  <c r="P499"/>
  <c r="R499"/>
  <c r="T499"/>
  <c r="V499"/>
  <c r="N500"/>
  <c r="P500"/>
  <c r="R500"/>
  <c r="T500"/>
  <c r="V500"/>
  <c r="N501"/>
  <c r="P501"/>
  <c r="R501"/>
  <c r="T501"/>
  <c r="V501"/>
  <c r="N502"/>
  <c r="P502"/>
  <c r="R502"/>
  <c r="T502"/>
  <c r="V502"/>
  <c r="O494"/>
  <c r="Q494"/>
  <c r="S494"/>
  <c r="O495"/>
  <c r="Q495"/>
  <c r="S495"/>
  <c r="O496"/>
  <c r="Q496"/>
  <c r="S496"/>
  <c r="O497"/>
  <c r="Q497"/>
  <c r="S497"/>
  <c r="O498"/>
  <c r="Q498"/>
  <c r="S498"/>
  <c r="O499"/>
  <c r="Q499"/>
  <c r="S499"/>
  <c r="O500"/>
  <c r="Q500"/>
  <c r="S500"/>
  <c r="O501"/>
  <c r="Q501"/>
  <c r="S501"/>
  <c r="O502"/>
  <c r="Q502"/>
  <c r="S502"/>
  <c r="N492"/>
  <c r="P492"/>
  <c r="R492"/>
  <c r="T492"/>
  <c r="V492"/>
  <c r="O492"/>
  <c r="Q492"/>
  <c r="S492"/>
  <c r="N486"/>
  <c r="P486"/>
  <c r="R486"/>
  <c r="T486"/>
  <c r="V486"/>
  <c r="N487"/>
  <c r="P487"/>
  <c r="R487"/>
  <c r="T487"/>
  <c r="V487"/>
  <c r="N488"/>
  <c r="P488"/>
  <c r="R488"/>
  <c r="T488"/>
  <c r="V488"/>
  <c r="N489"/>
  <c r="P489"/>
  <c r="R489"/>
  <c r="T489"/>
  <c r="V489"/>
  <c r="N490"/>
  <c r="P490"/>
  <c r="R490"/>
  <c r="T490"/>
  <c r="V490"/>
  <c r="N491"/>
  <c r="P491"/>
  <c r="R491"/>
  <c r="T491"/>
  <c r="V491"/>
  <c r="O486"/>
  <c r="Q486"/>
  <c r="S486"/>
  <c r="O487"/>
  <c r="Q487"/>
  <c r="S487"/>
  <c r="O488"/>
  <c r="Q488"/>
  <c r="S488"/>
  <c r="O489"/>
  <c r="Q489"/>
  <c r="S489"/>
  <c r="O490"/>
  <c r="Q490"/>
  <c r="S490"/>
  <c r="O491"/>
  <c r="Q491"/>
  <c r="S491"/>
  <c r="N480"/>
  <c r="P480"/>
  <c r="R480"/>
  <c r="T480"/>
  <c r="V480"/>
  <c r="N481"/>
  <c r="P481"/>
  <c r="R481"/>
  <c r="T481"/>
  <c r="V481"/>
  <c r="N482"/>
  <c r="P482"/>
  <c r="R482"/>
  <c r="T482"/>
  <c r="V482"/>
  <c r="N483"/>
  <c r="P483"/>
  <c r="R483"/>
  <c r="T483"/>
  <c r="V483"/>
  <c r="N484"/>
  <c r="P484"/>
  <c r="R484"/>
  <c r="T484"/>
  <c r="V484"/>
  <c r="N485"/>
  <c r="P485"/>
  <c r="R485"/>
  <c r="T485"/>
  <c r="V485"/>
  <c r="O480"/>
  <c r="Q480"/>
  <c r="S480"/>
  <c r="O481"/>
  <c r="Q481"/>
  <c r="S481"/>
  <c r="O482"/>
  <c r="Q482"/>
  <c r="S482"/>
  <c r="O483"/>
  <c r="Q483"/>
  <c r="S483"/>
  <c r="O484"/>
  <c r="Q484"/>
  <c r="S484"/>
  <c r="O485"/>
  <c r="Q485"/>
  <c r="S485"/>
  <c r="N466"/>
  <c r="P466"/>
  <c r="R466"/>
  <c r="T466"/>
  <c r="V466"/>
  <c r="N467"/>
  <c r="P467"/>
  <c r="R467"/>
  <c r="T467"/>
  <c r="V467"/>
  <c r="N468"/>
  <c r="P468"/>
  <c r="R468"/>
  <c r="T468"/>
  <c r="V468"/>
  <c r="N469"/>
  <c r="P469"/>
  <c r="R469"/>
  <c r="T469"/>
  <c r="V469"/>
  <c r="N470"/>
  <c r="P470"/>
  <c r="R470"/>
  <c r="T470"/>
  <c r="V470"/>
  <c r="N471"/>
  <c r="P471"/>
  <c r="R471"/>
  <c r="T471"/>
  <c r="V471"/>
  <c r="N472"/>
  <c r="P472"/>
  <c r="R472"/>
  <c r="T472"/>
  <c r="V472"/>
  <c r="N473"/>
  <c r="P473"/>
  <c r="R473"/>
  <c r="T473"/>
  <c r="V473"/>
  <c r="N474"/>
  <c r="P474"/>
  <c r="R474"/>
  <c r="T474"/>
  <c r="V474"/>
  <c r="N475"/>
  <c r="P475"/>
  <c r="R475"/>
  <c r="T475"/>
  <c r="V475"/>
  <c r="N476"/>
  <c r="P476"/>
  <c r="R476"/>
  <c r="T476"/>
  <c r="V476"/>
  <c r="N477"/>
  <c r="P477"/>
  <c r="R477"/>
  <c r="T477"/>
  <c r="V477"/>
  <c r="N478"/>
  <c r="P478"/>
  <c r="R478"/>
  <c r="T478"/>
  <c r="V478"/>
  <c r="N479"/>
  <c r="P479"/>
  <c r="R479"/>
  <c r="T479"/>
  <c r="V479"/>
  <c r="O466"/>
  <c r="Q466"/>
  <c r="S466"/>
  <c r="O467"/>
  <c r="Q467"/>
  <c r="S467"/>
  <c r="O468"/>
  <c r="Q468"/>
  <c r="S468"/>
  <c r="O469"/>
  <c r="Q469"/>
  <c r="S469"/>
  <c r="O470"/>
  <c r="Q470"/>
  <c r="S470"/>
  <c r="O471"/>
  <c r="Q471"/>
  <c r="S471"/>
  <c r="O472"/>
  <c r="Q472"/>
  <c r="S472"/>
  <c r="O473"/>
  <c r="Q473"/>
  <c r="S473"/>
  <c r="O474"/>
  <c r="Q474"/>
  <c r="S474"/>
  <c r="O475"/>
  <c r="Q475"/>
  <c r="S475"/>
  <c r="O476"/>
  <c r="Q476"/>
  <c r="S476"/>
  <c r="O477"/>
  <c r="Q477"/>
  <c r="S477"/>
  <c r="O478"/>
  <c r="Q478"/>
  <c r="S478"/>
  <c r="O479"/>
  <c r="Q479"/>
  <c r="S479"/>
  <c r="N456"/>
  <c r="P456"/>
  <c r="R456"/>
  <c r="T456"/>
  <c r="V456"/>
  <c r="N457"/>
  <c r="P457"/>
  <c r="R457"/>
  <c r="T457"/>
  <c r="V457"/>
  <c r="N458"/>
  <c r="P458"/>
  <c r="R458"/>
  <c r="T458"/>
  <c r="V458"/>
  <c r="N459"/>
  <c r="P459"/>
  <c r="R459"/>
  <c r="T459"/>
  <c r="V459"/>
  <c r="N460"/>
  <c r="P460"/>
  <c r="R460"/>
  <c r="T460"/>
  <c r="V460"/>
  <c r="N461"/>
  <c r="P461"/>
  <c r="R461"/>
  <c r="T461"/>
  <c r="V461"/>
  <c r="N462"/>
  <c r="P462"/>
  <c r="R462"/>
  <c r="T462"/>
  <c r="V462"/>
  <c r="N463"/>
  <c r="P463"/>
  <c r="R463"/>
  <c r="T463"/>
  <c r="V463"/>
  <c r="N464"/>
  <c r="P464"/>
  <c r="R464"/>
  <c r="T464"/>
  <c r="V464"/>
  <c r="N465"/>
  <c r="P465"/>
  <c r="R465"/>
  <c r="T465"/>
  <c r="V465"/>
  <c r="O456"/>
  <c r="Q456"/>
  <c r="S456"/>
  <c r="O457"/>
  <c r="Q457"/>
  <c r="S457"/>
  <c r="O458"/>
  <c r="Q458"/>
  <c r="S458"/>
  <c r="O459"/>
  <c r="Q459"/>
  <c r="S459"/>
  <c r="O460"/>
  <c r="Q460"/>
  <c r="S460"/>
  <c r="O461"/>
  <c r="Q461"/>
  <c r="S461"/>
  <c r="O462"/>
  <c r="Q462"/>
  <c r="S462"/>
  <c r="O463"/>
  <c r="Q463"/>
  <c r="S463"/>
  <c r="O464"/>
  <c r="Q464"/>
  <c r="S464"/>
  <c r="O465"/>
  <c r="Q465"/>
  <c r="S465"/>
  <c r="O441"/>
  <c r="Q441"/>
  <c r="S441"/>
  <c r="O442"/>
  <c r="Q442"/>
  <c r="S442"/>
  <c r="O443"/>
  <c r="Q443"/>
  <c r="S443"/>
  <c r="O444"/>
  <c r="Q444"/>
  <c r="S444"/>
  <c r="O445"/>
  <c r="Q445"/>
  <c r="S445"/>
  <c r="O446"/>
  <c r="Q446"/>
  <c r="S446"/>
  <c r="O447"/>
  <c r="Q447"/>
  <c r="S447"/>
  <c r="O448"/>
  <c r="Q448"/>
  <c r="S448"/>
  <c r="O449"/>
  <c r="Q449"/>
  <c r="S449"/>
  <c r="O450"/>
  <c r="Q450"/>
  <c r="S450"/>
  <c r="O451"/>
  <c r="Q451"/>
  <c r="S451"/>
  <c r="O452"/>
  <c r="Q452"/>
  <c r="S452"/>
  <c r="O453"/>
  <c r="Q453"/>
  <c r="S453"/>
  <c r="O454"/>
  <c r="Q454"/>
  <c r="S454"/>
  <c r="O455"/>
  <c r="Q455"/>
  <c r="S455"/>
  <c r="N435"/>
  <c r="P435"/>
  <c r="R435"/>
  <c r="T435"/>
  <c r="V435"/>
  <c r="N436"/>
  <c r="P436"/>
  <c r="R436"/>
  <c r="T436"/>
  <c r="V436"/>
  <c r="N437"/>
  <c r="P437"/>
  <c r="R437"/>
  <c r="T437"/>
  <c r="V437"/>
  <c r="N438"/>
  <c r="P438"/>
  <c r="R438"/>
  <c r="T438"/>
  <c r="V438"/>
  <c r="N439"/>
  <c r="P439"/>
  <c r="R439"/>
  <c r="T439"/>
  <c r="V439"/>
  <c r="N440"/>
  <c r="P440"/>
  <c r="R440"/>
  <c r="T440"/>
  <c r="V440"/>
  <c r="O435"/>
  <c r="Q435"/>
  <c r="S435"/>
  <c r="O436"/>
  <c r="Q436"/>
  <c r="S436"/>
  <c r="O437"/>
  <c r="Q437"/>
  <c r="S437"/>
  <c r="O438"/>
  <c r="Q438"/>
  <c r="S438"/>
  <c r="O439"/>
  <c r="Q439"/>
  <c r="S439"/>
  <c r="O440"/>
  <c r="Q440"/>
  <c r="S440"/>
  <c r="N428"/>
  <c r="P428"/>
  <c r="R428"/>
  <c r="T428"/>
  <c r="V428"/>
  <c r="N429"/>
  <c r="P429"/>
  <c r="R429"/>
  <c r="T429"/>
  <c r="V429"/>
  <c r="N430"/>
  <c r="P430"/>
  <c r="R430"/>
  <c r="T430"/>
  <c r="V430"/>
  <c r="N431"/>
  <c r="P431"/>
  <c r="R431"/>
  <c r="T431"/>
  <c r="V431"/>
  <c r="N432"/>
  <c r="P432"/>
  <c r="R432"/>
  <c r="T432"/>
  <c r="V432"/>
  <c r="N433"/>
  <c r="P433"/>
  <c r="R433"/>
  <c r="T433"/>
  <c r="V433"/>
  <c r="N434"/>
  <c r="P434"/>
  <c r="R434"/>
  <c r="T434"/>
  <c r="V434"/>
  <c r="O428"/>
  <c r="Q428"/>
  <c r="S428"/>
  <c r="O429"/>
  <c r="Q429"/>
  <c r="S429"/>
  <c r="O430"/>
  <c r="Q430"/>
  <c r="S430"/>
  <c r="O431"/>
  <c r="Q431"/>
  <c r="S431"/>
  <c r="O432"/>
  <c r="Q432"/>
  <c r="S432"/>
  <c r="O433"/>
  <c r="Q433"/>
  <c r="S433"/>
  <c r="O434"/>
  <c r="Q434"/>
  <c r="S434"/>
  <c r="N427"/>
  <c r="P427"/>
  <c r="R427"/>
  <c r="T427"/>
  <c r="V427"/>
  <c r="O427"/>
  <c r="Q427"/>
  <c r="S427"/>
  <c r="N493"/>
  <c r="P493"/>
  <c r="R493"/>
  <c r="T493"/>
  <c r="V493"/>
  <c r="O493"/>
  <c r="Q493"/>
  <c r="S493"/>
  <c r="U345"/>
  <c r="V632"/>
  <c r="T632"/>
  <c r="R632"/>
  <c r="P632"/>
  <c r="N426"/>
  <c r="P426"/>
  <c r="R426"/>
  <c r="T426"/>
  <c r="V426"/>
  <c r="O426"/>
  <c r="Q426"/>
  <c r="S426"/>
  <c r="N425"/>
  <c r="P425"/>
  <c r="R425"/>
  <c r="T425"/>
  <c r="V425"/>
  <c r="O425"/>
  <c r="Q425"/>
  <c r="S425"/>
  <c r="N424"/>
  <c r="P424"/>
  <c r="R424"/>
  <c r="T424"/>
  <c r="V424"/>
  <c r="O424"/>
  <c r="Q424"/>
  <c r="S424"/>
  <c r="N423"/>
  <c r="P423"/>
  <c r="R423"/>
  <c r="T423"/>
  <c r="V423"/>
  <c r="O423"/>
  <c r="Q423"/>
  <c r="S423"/>
  <c r="N422"/>
  <c r="P422"/>
  <c r="R422"/>
  <c r="T422"/>
  <c r="V422"/>
  <c r="O422"/>
  <c r="Q422"/>
  <c r="S422"/>
  <c r="N419"/>
  <c r="R419"/>
  <c r="V419"/>
  <c r="N420"/>
  <c r="R420"/>
  <c r="V420"/>
  <c r="N421"/>
  <c r="P421"/>
  <c r="R421"/>
  <c r="T421"/>
  <c r="V421"/>
  <c r="P419"/>
  <c r="T419"/>
  <c r="P420"/>
  <c r="T420"/>
  <c r="O421"/>
  <c r="Q421"/>
  <c r="S421"/>
  <c r="O419"/>
  <c r="Q419"/>
  <c r="S419"/>
  <c r="O420"/>
  <c r="Q420"/>
  <c r="S420"/>
  <c r="N415"/>
  <c r="P415"/>
  <c r="R415"/>
  <c r="T415"/>
  <c r="V415"/>
  <c r="N416"/>
  <c r="P416"/>
  <c r="R416"/>
  <c r="T416"/>
  <c r="V416"/>
  <c r="N417"/>
  <c r="P417"/>
  <c r="R417"/>
  <c r="T417"/>
  <c r="V417"/>
  <c r="N418"/>
  <c r="P418"/>
  <c r="R418"/>
  <c r="T418"/>
  <c r="V418"/>
  <c r="O415"/>
  <c r="Q415"/>
  <c r="S415"/>
  <c r="O416"/>
  <c r="Q416"/>
  <c r="S416"/>
  <c r="O417"/>
  <c r="Q417"/>
  <c r="S417"/>
  <c r="O418"/>
  <c r="Q418"/>
  <c r="S418"/>
  <c r="N413"/>
  <c r="P413"/>
  <c r="R413"/>
  <c r="T413"/>
  <c r="V413"/>
  <c r="N414"/>
  <c r="P414"/>
  <c r="R414"/>
  <c r="T414"/>
  <c r="V414"/>
  <c r="O413"/>
  <c r="Q413"/>
  <c r="S413"/>
  <c r="O414"/>
  <c r="Q414"/>
  <c r="S414"/>
  <c r="N412"/>
  <c r="P412"/>
  <c r="R412"/>
  <c r="T412"/>
  <c r="V412"/>
  <c r="O412"/>
  <c r="Q412"/>
  <c r="S412"/>
  <c r="N411"/>
  <c r="P411"/>
  <c r="R411"/>
  <c r="T411"/>
  <c r="V411"/>
  <c r="O411"/>
  <c r="Q411"/>
  <c r="S411"/>
  <c r="N410"/>
  <c r="P410"/>
  <c r="R410"/>
  <c r="T410"/>
  <c r="V410"/>
  <c r="O410"/>
  <c r="Q410"/>
  <c r="S410"/>
  <c r="N409"/>
  <c r="P409"/>
  <c r="R409"/>
  <c r="T409"/>
  <c r="V409"/>
  <c r="O409"/>
  <c r="Q409"/>
  <c r="S409"/>
  <c r="N408"/>
  <c r="P408"/>
  <c r="R408"/>
  <c r="T408"/>
  <c r="V408"/>
  <c r="O408"/>
  <c r="Q408"/>
  <c r="S408"/>
  <c r="U341"/>
  <c r="N407"/>
  <c r="P407"/>
  <c r="R407"/>
  <c r="T407"/>
  <c r="V407"/>
  <c r="O407"/>
  <c r="Q407"/>
  <c r="S407"/>
  <c r="N406"/>
  <c r="P406"/>
  <c r="R406"/>
  <c r="T406"/>
  <c r="V406"/>
  <c r="O406"/>
  <c r="Q406"/>
  <c r="S406"/>
  <c r="Q341"/>
  <c r="U342"/>
  <c r="U343"/>
  <c r="Q345"/>
  <c r="U346"/>
  <c r="N405"/>
  <c r="P405"/>
  <c r="R405"/>
  <c r="T405"/>
  <c r="V405"/>
  <c r="O405"/>
  <c r="Q405"/>
  <c r="S405"/>
  <c r="U340"/>
  <c r="Q343"/>
  <c r="U344"/>
  <c r="N402"/>
  <c r="R402"/>
  <c r="V402"/>
  <c r="N403"/>
  <c r="R403"/>
  <c r="V403"/>
  <c r="N404"/>
  <c r="P404"/>
  <c r="R404"/>
  <c r="T404"/>
  <c r="V404"/>
  <c r="P402"/>
  <c r="T402"/>
  <c r="P403"/>
  <c r="T403"/>
  <c r="O404"/>
  <c r="Q404"/>
  <c r="S404"/>
  <c r="O402"/>
  <c r="Q402"/>
  <c r="S402"/>
  <c r="O403"/>
  <c r="Q403"/>
  <c r="S403"/>
  <c r="N399"/>
  <c r="P399"/>
  <c r="R399"/>
  <c r="T399"/>
  <c r="V399"/>
  <c r="N400"/>
  <c r="P400"/>
  <c r="R400"/>
  <c r="T400"/>
  <c r="V400"/>
  <c r="N401"/>
  <c r="P401"/>
  <c r="R401"/>
  <c r="T401"/>
  <c r="V401"/>
  <c r="O399"/>
  <c r="Q399"/>
  <c r="S399"/>
  <c r="O400"/>
  <c r="Q400"/>
  <c r="S400"/>
  <c r="O401"/>
  <c r="Q401"/>
  <c r="S401"/>
  <c r="N366"/>
  <c r="V366"/>
  <c r="Q340"/>
  <c r="Q342"/>
  <c r="Q344"/>
  <c r="Q346"/>
  <c r="R366"/>
  <c r="S340"/>
  <c r="O340"/>
  <c r="S342"/>
  <c r="O342"/>
  <c r="S344"/>
  <c r="O344"/>
  <c r="S346"/>
  <c r="O346"/>
  <c r="P366"/>
  <c r="T366"/>
  <c r="N370"/>
  <c r="R370"/>
  <c r="V370"/>
  <c r="N371"/>
  <c r="R371"/>
  <c r="V371"/>
  <c r="N372"/>
  <c r="R372"/>
  <c r="V372"/>
  <c r="N373"/>
  <c r="R373"/>
  <c r="V373"/>
  <c r="N374"/>
  <c r="R374"/>
  <c r="V374"/>
  <c r="N375"/>
  <c r="R375"/>
  <c r="V375"/>
  <c r="N376"/>
  <c r="R376"/>
  <c r="V376"/>
  <c r="N377"/>
  <c r="R377"/>
  <c r="V377"/>
  <c r="N378"/>
  <c r="R378"/>
  <c r="V378"/>
  <c r="N379"/>
  <c r="R379"/>
  <c r="V379"/>
  <c r="N380"/>
  <c r="R380"/>
  <c r="V380"/>
  <c r="N381"/>
  <c r="R381"/>
  <c r="V381"/>
  <c r="N382"/>
  <c r="R382"/>
  <c r="V382"/>
  <c r="N383"/>
  <c r="R383"/>
  <c r="V383"/>
  <c r="N384"/>
  <c r="R384"/>
  <c r="V384"/>
  <c r="N385"/>
  <c r="R385"/>
  <c r="V385"/>
  <c r="N386"/>
  <c r="R386"/>
  <c r="V386"/>
  <c r="N387"/>
  <c r="R387"/>
  <c r="V387"/>
  <c r="N388"/>
  <c r="R388"/>
  <c r="V388"/>
  <c r="N389"/>
  <c r="R389"/>
  <c r="V389"/>
  <c r="N390"/>
  <c r="R390"/>
  <c r="V390"/>
  <c r="N391"/>
  <c r="R391"/>
  <c r="V391"/>
  <c r="N392"/>
  <c r="R392"/>
  <c r="V392"/>
  <c r="N394"/>
  <c r="R394"/>
  <c r="V394"/>
  <c r="N393"/>
  <c r="R393"/>
  <c r="V393"/>
  <c r="N395"/>
  <c r="R395"/>
  <c r="V395"/>
  <c r="N396"/>
  <c r="R396"/>
  <c r="V396"/>
  <c r="N397"/>
  <c r="R397"/>
  <c r="V397"/>
  <c r="N398"/>
  <c r="R398"/>
  <c r="V398"/>
  <c r="P370"/>
  <c r="T370"/>
  <c r="P371"/>
  <c r="T371"/>
  <c r="P372"/>
  <c r="T372"/>
  <c r="P373"/>
  <c r="T373"/>
  <c r="P374"/>
  <c r="T374"/>
  <c r="P375"/>
  <c r="T375"/>
  <c r="P376"/>
  <c r="T376"/>
  <c r="P377"/>
  <c r="T377"/>
  <c r="P378"/>
  <c r="T378"/>
  <c r="P379"/>
  <c r="T379"/>
  <c r="P380"/>
  <c r="T380"/>
  <c r="P381"/>
  <c r="T381"/>
  <c r="P382"/>
  <c r="T382"/>
  <c r="P383"/>
  <c r="T383"/>
  <c r="P384"/>
  <c r="T384"/>
  <c r="P385"/>
  <c r="T385"/>
  <c r="P386"/>
  <c r="T386"/>
  <c r="P387"/>
  <c r="T387"/>
  <c r="P388"/>
  <c r="T388"/>
  <c r="P389"/>
  <c r="T389"/>
  <c r="P390"/>
  <c r="T390"/>
  <c r="P391"/>
  <c r="T391"/>
  <c r="P392"/>
  <c r="T392"/>
  <c r="P394"/>
  <c r="T394"/>
  <c r="P393"/>
  <c r="T393"/>
  <c r="P395"/>
  <c r="T395"/>
  <c r="P396"/>
  <c r="T396"/>
  <c r="P397"/>
  <c r="T397"/>
  <c r="P398"/>
  <c r="T398"/>
  <c r="Q351"/>
  <c r="O350"/>
  <c r="S341"/>
  <c r="O341"/>
  <c r="S343"/>
  <c r="O343"/>
  <c r="S345"/>
  <c r="O345"/>
  <c r="O390"/>
  <c r="Q390"/>
  <c r="S390"/>
  <c r="O391"/>
  <c r="Q391"/>
  <c r="S391"/>
  <c r="O392"/>
  <c r="Q392"/>
  <c r="S392"/>
  <c r="O394"/>
  <c r="Q394"/>
  <c r="S394"/>
  <c r="O393"/>
  <c r="Q393"/>
  <c r="S393"/>
  <c r="O395"/>
  <c r="Q395"/>
  <c r="S395"/>
  <c r="O396"/>
  <c r="Q396"/>
  <c r="S396"/>
  <c r="O397"/>
  <c r="Q397"/>
  <c r="S397"/>
  <c r="O398"/>
  <c r="Q398"/>
  <c r="S398"/>
  <c r="O381"/>
  <c r="Q381"/>
  <c r="S381"/>
  <c r="O382"/>
  <c r="Q382"/>
  <c r="S382"/>
  <c r="O383"/>
  <c r="Q383"/>
  <c r="S383"/>
  <c r="O384"/>
  <c r="Q384"/>
  <c r="S384"/>
  <c r="O385"/>
  <c r="Q385"/>
  <c r="S385"/>
  <c r="O386"/>
  <c r="Q386"/>
  <c r="S386"/>
  <c r="O387"/>
  <c r="Q387"/>
  <c r="S387"/>
  <c r="O388"/>
  <c r="Q388"/>
  <c r="S388"/>
  <c r="O389"/>
  <c r="Q389"/>
  <c r="S389"/>
  <c r="O370"/>
  <c r="Q370"/>
  <c r="S370"/>
  <c r="O371"/>
  <c r="Q371"/>
  <c r="S371"/>
  <c r="O372"/>
  <c r="Q372"/>
  <c r="S372"/>
  <c r="O373"/>
  <c r="Q373"/>
  <c r="S373"/>
  <c r="O374"/>
  <c r="Q374"/>
  <c r="S374"/>
  <c r="O375"/>
  <c r="Q375"/>
  <c r="S375"/>
  <c r="O376"/>
  <c r="Q376"/>
  <c r="S376"/>
  <c r="O377"/>
  <c r="Q377"/>
  <c r="S377"/>
  <c r="O378"/>
  <c r="Q378"/>
  <c r="S378"/>
  <c r="O379"/>
  <c r="Q379"/>
  <c r="S379"/>
  <c r="O380"/>
  <c r="Q380"/>
  <c r="S380"/>
  <c r="N367"/>
  <c r="P367"/>
  <c r="R367"/>
  <c r="T367"/>
  <c r="V367"/>
  <c r="N368"/>
  <c r="P368"/>
  <c r="R368"/>
  <c r="T368"/>
  <c r="V368"/>
  <c r="N369"/>
  <c r="P369"/>
  <c r="R369"/>
  <c r="T369"/>
  <c r="V369"/>
  <c r="O367"/>
  <c r="Q367"/>
  <c r="S367"/>
  <c r="O368"/>
  <c r="Q368"/>
  <c r="S368"/>
  <c r="O369"/>
  <c r="Q369"/>
  <c r="S369"/>
  <c r="V340"/>
  <c r="T340"/>
  <c r="R340"/>
  <c r="P340"/>
  <c r="V341"/>
  <c r="T341"/>
  <c r="R341"/>
  <c r="P341"/>
  <c r="V342"/>
  <c r="T342"/>
  <c r="R342"/>
  <c r="P342"/>
  <c r="V343"/>
  <c r="T343"/>
  <c r="R343"/>
  <c r="P343"/>
  <c r="V344"/>
  <c r="T344"/>
  <c r="R344"/>
  <c r="P344"/>
  <c r="V345"/>
  <c r="T345"/>
  <c r="R345"/>
  <c r="P345"/>
  <c r="V346"/>
  <c r="T346"/>
  <c r="R346"/>
  <c r="P346"/>
  <c r="O366"/>
  <c r="Q366"/>
  <c r="S366"/>
  <c r="N303"/>
  <c r="V303"/>
  <c r="N304"/>
  <c r="V304"/>
  <c r="N305"/>
  <c r="V305"/>
  <c r="N306"/>
  <c r="V306"/>
  <c r="N307"/>
  <c r="V307"/>
  <c r="N308"/>
  <c r="V308"/>
  <c r="N309"/>
  <c r="V309"/>
  <c r="N310"/>
  <c r="V310"/>
  <c r="N311"/>
  <c r="V311"/>
  <c r="N312"/>
  <c r="V312"/>
  <c r="N313"/>
  <c r="V313"/>
  <c r="N314"/>
  <c r="V314"/>
  <c r="N315"/>
  <c r="V315"/>
  <c r="N316"/>
  <c r="V316"/>
  <c r="N317"/>
  <c r="V317"/>
  <c r="N318"/>
  <c r="V318"/>
  <c r="N319"/>
  <c r="V319"/>
  <c r="N320"/>
  <c r="V320"/>
  <c r="N321"/>
  <c r="V321"/>
  <c r="N322"/>
  <c r="V322"/>
  <c r="N323"/>
  <c r="V323"/>
  <c r="N324"/>
  <c r="V324"/>
  <c r="N325"/>
  <c r="V325"/>
  <c r="N326"/>
  <c r="V326"/>
  <c r="N327"/>
  <c r="V327"/>
  <c r="N328"/>
  <c r="V328"/>
  <c r="N329"/>
  <c r="V329"/>
  <c r="N330"/>
  <c r="V330"/>
  <c r="N331"/>
  <c r="V331"/>
  <c r="N332"/>
  <c r="V332"/>
  <c r="N333"/>
  <c r="V333"/>
  <c r="N334"/>
  <c r="V334"/>
  <c r="N335"/>
  <c r="V335"/>
  <c r="N336"/>
  <c r="V336"/>
  <c r="N337"/>
  <c r="V337"/>
  <c r="N352"/>
  <c r="V352"/>
  <c r="N353"/>
  <c r="V353"/>
  <c r="N365"/>
  <c r="P365"/>
  <c r="R365"/>
  <c r="T365"/>
  <c r="V365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2"/>
  <c r="R333"/>
  <c r="R334"/>
  <c r="R335"/>
  <c r="R336"/>
  <c r="R337"/>
  <c r="R352"/>
  <c r="R353"/>
  <c r="O365"/>
  <c r="Q365"/>
  <c r="S365"/>
  <c r="P241"/>
  <c r="T241"/>
  <c r="P242"/>
  <c r="T242"/>
  <c r="P243"/>
  <c r="T243"/>
  <c r="P244"/>
  <c r="T244"/>
  <c r="P245"/>
  <c r="T245"/>
  <c r="P246"/>
  <c r="T246"/>
  <c r="P247"/>
  <c r="T247"/>
  <c r="P248"/>
  <c r="T248"/>
  <c r="P249"/>
  <c r="T249"/>
  <c r="P250"/>
  <c r="T250"/>
  <c r="P251"/>
  <c r="T251"/>
  <c r="P252"/>
  <c r="T252"/>
  <c r="P253"/>
  <c r="T253"/>
  <c r="P254"/>
  <c r="T254"/>
  <c r="P255"/>
  <c r="T255"/>
  <c r="P256"/>
  <c r="T256"/>
  <c r="P257"/>
  <c r="T257"/>
  <c r="P258"/>
  <c r="T258"/>
  <c r="P259"/>
  <c r="T259"/>
  <c r="P260"/>
  <c r="T260"/>
  <c r="N364"/>
  <c r="P364"/>
  <c r="R364"/>
  <c r="T364"/>
  <c r="V364"/>
  <c r="N241"/>
  <c r="R241"/>
  <c r="V241"/>
  <c r="N242"/>
  <c r="R242"/>
  <c r="V242"/>
  <c r="N243"/>
  <c r="R243"/>
  <c r="V243"/>
  <c r="N244"/>
  <c r="R244"/>
  <c r="V244"/>
  <c r="N245"/>
  <c r="R245"/>
  <c r="V245"/>
  <c r="N246"/>
  <c r="R246"/>
  <c r="V246"/>
  <c r="N247"/>
  <c r="R247"/>
  <c r="V247"/>
  <c r="N248"/>
  <c r="R248"/>
  <c r="V248"/>
  <c r="N249"/>
  <c r="R249"/>
  <c r="V249"/>
  <c r="N250"/>
  <c r="R250"/>
  <c r="V250"/>
  <c r="N251"/>
  <c r="R251"/>
  <c r="V251"/>
  <c r="N252"/>
  <c r="R252"/>
  <c r="V252"/>
  <c r="N253"/>
  <c r="R253"/>
  <c r="V253"/>
  <c r="N254"/>
  <c r="R254"/>
  <c r="V254"/>
  <c r="N255"/>
  <c r="R255"/>
  <c r="V255"/>
  <c r="N256"/>
  <c r="R256"/>
  <c r="V256"/>
  <c r="N257"/>
  <c r="R257"/>
  <c r="V257"/>
  <c r="N258"/>
  <c r="R258"/>
  <c r="V258"/>
  <c r="N259"/>
  <c r="R259"/>
  <c r="V259"/>
  <c r="N260"/>
  <c r="R260"/>
  <c r="P303"/>
  <c r="T303"/>
  <c r="P304"/>
  <c r="T304"/>
  <c r="P305"/>
  <c r="T305"/>
  <c r="P306"/>
  <c r="T306"/>
  <c r="P307"/>
  <c r="T307"/>
  <c r="P308"/>
  <c r="T308"/>
  <c r="P309"/>
  <c r="T309"/>
  <c r="P310"/>
  <c r="T310"/>
  <c r="P311"/>
  <c r="T311"/>
  <c r="P312"/>
  <c r="T312"/>
  <c r="P313"/>
  <c r="T313"/>
  <c r="P314"/>
  <c r="T314"/>
  <c r="P315"/>
  <c r="T315"/>
  <c r="P316"/>
  <c r="T316"/>
  <c r="P317"/>
  <c r="T317"/>
  <c r="P318"/>
  <c r="T318"/>
  <c r="P319"/>
  <c r="T319"/>
  <c r="P320"/>
  <c r="T320"/>
  <c r="P321"/>
  <c r="T321"/>
  <c r="P322"/>
  <c r="T322"/>
  <c r="P323"/>
  <c r="T323"/>
  <c r="P324"/>
  <c r="T324"/>
  <c r="P325"/>
  <c r="T325"/>
  <c r="P326"/>
  <c r="T326"/>
  <c r="P327"/>
  <c r="T327"/>
  <c r="P328"/>
  <c r="T328"/>
  <c r="P329"/>
  <c r="T329"/>
  <c r="P330"/>
  <c r="T330"/>
  <c r="P331"/>
  <c r="T331"/>
  <c r="P332"/>
  <c r="T332"/>
  <c r="P333"/>
  <c r="T333"/>
  <c r="P334"/>
  <c r="T334"/>
  <c r="P335"/>
  <c r="T335"/>
  <c r="P336"/>
  <c r="T336"/>
  <c r="P337"/>
  <c r="T337"/>
  <c r="P352"/>
  <c r="T352"/>
  <c r="P353"/>
  <c r="T353"/>
  <c r="O364"/>
  <c r="Q364"/>
  <c r="S364"/>
  <c r="N359"/>
  <c r="P359"/>
  <c r="R359"/>
  <c r="T359"/>
  <c r="V359"/>
  <c r="N360"/>
  <c r="P360"/>
  <c r="R360"/>
  <c r="T360"/>
  <c r="V360"/>
  <c r="N361"/>
  <c r="P361"/>
  <c r="R361"/>
  <c r="T361"/>
  <c r="V361"/>
  <c r="N362"/>
  <c r="P362"/>
  <c r="R362"/>
  <c r="T362"/>
  <c r="V362"/>
  <c r="N363"/>
  <c r="P363"/>
  <c r="R363"/>
  <c r="T363"/>
  <c r="V363"/>
  <c r="O359"/>
  <c r="Q359"/>
  <c r="S359"/>
  <c r="O360"/>
  <c r="Q360"/>
  <c r="S360"/>
  <c r="O361"/>
  <c r="Q361"/>
  <c r="S361"/>
  <c r="O362"/>
  <c r="Q362"/>
  <c r="S362"/>
  <c r="O363"/>
  <c r="Q363"/>
  <c r="S363"/>
  <c r="N358"/>
  <c r="P358"/>
  <c r="R358"/>
  <c r="T358"/>
  <c r="V358"/>
  <c r="O358"/>
  <c r="Q358"/>
  <c r="S358"/>
  <c r="N357"/>
  <c r="P357"/>
  <c r="R357"/>
  <c r="T357"/>
  <c r="V357"/>
  <c r="O357"/>
  <c r="Q357"/>
  <c r="S357"/>
  <c r="N356"/>
  <c r="P356"/>
  <c r="R356"/>
  <c r="T356"/>
  <c r="V356"/>
  <c r="O356"/>
  <c r="Q356"/>
  <c r="S356"/>
  <c r="N355"/>
  <c r="P355"/>
  <c r="R355"/>
  <c r="T355"/>
  <c r="V355"/>
  <c r="O355"/>
  <c r="Q355"/>
  <c r="S355"/>
  <c r="N354"/>
  <c r="P354"/>
  <c r="R354"/>
  <c r="T354"/>
  <c r="V354"/>
  <c r="O354"/>
  <c r="Q354"/>
  <c r="S354"/>
  <c r="O353"/>
  <c r="Q353"/>
  <c r="S353"/>
  <c r="O352"/>
  <c r="Q352"/>
  <c r="S352"/>
  <c r="N339"/>
  <c r="P339"/>
  <c r="R339"/>
  <c r="T339"/>
  <c r="V339"/>
  <c r="O339"/>
  <c r="Q339"/>
  <c r="S339"/>
  <c r="N338"/>
  <c r="P338"/>
  <c r="R338"/>
  <c r="T338"/>
  <c r="V338"/>
  <c r="O338"/>
  <c r="Q338"/>
  <c r="S338"/>
  <c r="O303"/>
  <c r="Q303"/>
  <c r="S303"/>
  <c r="O304"/>
  <c r="Q304"/>
  <c r="S304"/>
  <c r="O305"/>
  <c r="Q305"/>
  <c r="S305"/>
  <c r="O306"/>
  <c r="Q306"/>
  <c r="S306"/>
  <c r="O307"/>
  <c r="Q307"/>
  <c r="S307"/>
  <c r="O308"/>
  <c r="Q308"/>
  <c r="S308"/>
  <c r="O309"/>
  <c r="Q309"/>
  <c r="S309"/>
  <c r="O310"/>
  <c r="Q310"/>
  <c r="S310"/>
  <c r="O311"/>
  <c r="Q311"/>
  <c r="S311"/>
  <c r="O312"/>
  <c r="Q312"/>
  <c r="S312"/>
  <c r="O313"/>
  <c r="Q313"/>
  <c r="S313"/>
  <c r="O314"/>
  <c r="Q314"/>
  <c r="S314"/>
  <c r="O315"/>
  <c r="Q315"/>
  <c r="S315"/>
  <c r="O316"/>
  <c r="Q316"/>
  <c r="S316"/>
  <c r="O317"/>
  <c r="Q317"/>
  <c r="S317"/>
  <c r="O318"/>
  <c r="Q318"/>
  <c r="S318"/>
  <c r="O319"/>
  <c r="Q319"/>
  <c r="S319"/>
  <c r="O320"/>
  <c r="Q320"/>
  <c r="S320"/>
  <c r="O321"/>
  <c r="Q321"/>
  <c r="S321"/>
  <c r="O322"/>
  <c r="Q322"/>
  <c r="S322"/>
  <c r="O323"/>
  <c r="Q323"/>
  <c r="S323"/>
  <c r="O324"/>
  <c r="Q324"/>
  <c r="S324"/>
  <c r="O325"/>
  <c r="Q325"/>
  <c r="S325"/>
  <c r="O326"/>
  <c r="Q326"/>
  <c r="S326"/>
  <c r="O327"/>
  <c r="Q327"/>
  <c r="S327"/>
  <c r="O328"/>
  <c r="Q328"/>
  <c r="S328"/>
  <c r="O329"/>
  <c r="Q329"/>
  <c r="S329"/>
  <c r="O330"/>
  <c r="Q330"/>
  <c r="S330"/>
  <c r="O331"/>
  <c r="Q331"/>
  <c r="S331"/>
  <c r="O332"/>
  <c r="Q332"/>
  <c r="S332"/>
  <c r="O333"/>
  <c r="Q333"/>
  <c r="S333"/>
  <c r="O334"/>
  <c r="Q334"/>
  <c r="S334"/>
  <c r="O335"/>
  <c r="Q335"/>
  <c r="S335"/>
  <c r="O336"/>
  <c r="Q336"/>
  <c r="S336"/>
  <c r="O337"/>
  <c r="Q337"/>
  <c r="S337"/>
  <c r="N261"/>
  <c r="P261"/>
  <c r="R261"/>
  <c r="T261"/>
  <c r="V261"/>
  <c r="N262"/>
  <c r="P262"/>
  <c r="R262"/>
  <c r="T262"/>
  <c r="V262"/>
  <c r="N263"/>
  <c r="P263"/>
  <c r="R263"/>
  <c r="T263"/>
  <c r="V263"/>
  <c r="N264"/>
  <c r="P264"/>
  <c r="R264"/>
  <c r="T264"/>
  <c r="V264"/>
  <c r="N265"/>
  <c r="P265"/>
  <c r="R265"/>
  <c r="T265"/>
  <c r="V265"/>
  <c r="N266"/>
  <c r="P266"/>
  <c r="R266"/>
  <c r="T266"/>
  <c r="V266"/>
  <c r="N267"/>
  <c r="P267"/>
  <c r="R267"/>
  <c r="T267"/>
  <c r="V267"/>
  <c r="N268"/>
  <c r="P268"/>
  <c r="R268"/>
  <c r="T268"/>
  <c r="V268"/>
  <c r="N269"/>
  <c r="P269"/>
  <c r="R269"/>
  <c r="T269"/>
  <c r="V269"/>
  <c r="N270"/>
  <c r="P270"/>
  <c r="R270"/>
  <c r="T270"/>
  <c r="V270"/>
  <c r="N271"/>
  <c r="P271"/>
  <c r="R271"/>
  <c r="T271"/>
  <c r="V271"/>
  <c r="N272"/>
  <c r="P272"/>
  <c r="R272"/>
  <c r="T272"/>
  <c r="V272"/>
  <c r="N273"/>
  <c r="P273"/>
  <c r="R273"/>
  <c r="T273"/>
  <c r="V273"/>
  <c r="N274"/>
  <c r="P274"/>
  <c r="R274"/>
  <c r="T274"/>
  <c r="V274"/>
  <c r="N275"/>
  <c r="P275"/>
  <c r="R275"/>
  <c r="T275"/>
  <c r="V275"/>
  <c r="N276"/>
  <c r="P276"/>
  <c r="R276"/>
  <c r="T276"/>
  <c r="V276"/>
  <c r="N277"/>
  <c r="P277"/>
  <c r="R277"/>
  <c r="T277"/>
  <c r="V277"/>
  <c r="N278"/>
  <c r="P278"/>
  <c r="R278"/>
  <c r="T278"/>
  <c r="V278"/>
  <c r="N279"/>
  <c r="P279"/>
  <c r="R279"/>
  <c r="T279"/>
  <c r="V279"/>
  <c r="N280"/>
  <c r="P280"/>
  <c r="R280"/>
  <c r="T280"/>
  <c r="V280"/>
  <c r="N281"/>
  <c r="P281"/>
  <c r="R281"/>
  <c r="T281"/>
  <c r="V281"/>
  <c r="N282"/>
  <c r="P282"/>
  <c r="R282"/>
  <c r="T282"/>
  <c r="V282"/>
  <c r="N283"/>
  <c r="P283"/>
  <c r="R283"/>
  <c r="T283"/>
  <c r="V283"/>
  <c r="N284"/>
  <c r="P284"/>
  <c r="R284"/>
  <c r="T284"/>
  <c r="V284"/>
  <c r="N285"/>
  <c r="P285"/>
  <c r="R285"/>
  <c r="T285"/>
  <c r="V285"/>
  <c r="N286"/>
  <c r="P286"/>
  <c r="R286"/>
  <c r="T286"/>
  <c r="V286"/>
  <c r="N287"/>
  <c r="P287"/>
  <c r="R287"/>
  <c r="T287"/>
  <c r="V287"/>
  <c r="N288"/>
  <c r="P288"/>
  <c r="R288"/>
  <c r="T288"/>
  <c r="V288"/>
  <c r="N289"/>
  <c r="P289"/>
  <c r="R289"/>
  <c r="T289"/>
  <c r="V289"/>
  <c r="N290"/>
  <c r="P290"/>
  <c r="R290"/>
  <c r="T290"/>
  <c r="V290"/>
  <c r="N291"/>
  <c r="P291"/>
  <c r="R291"/>
  <c r="T291"/>
  <c r="V291"/>
  <c r="N292"/>
  <c r="P292"/>
  <c r="R292"/>
  <c r="T292"/>
  <c r="V292"/>
  <c r="N293"/>
  <c r="P293"/>
  <c r="R293"/>
  <c r="T293"/>
  <c r="V293"/>
  <c r="N294"/>
  <c r="P294"/>
  <c r="R294"/>
  <c r="T294"/>
  <c r="V294"/>
  <c r="N295"/>
  <c r="P295"/>
  <c r="R295"/>
  <c r="T295"/>
  <c r="V295"/>
  <c r="N296"/>
  <c r="P296"/>
  <c r="R296"/>
  <c r="T296"/>
  <c r="V296"/>
  <c r="N297"/>
  <c r="P297"/>
  <c r="R297"/>
  <c r="T297"/>
  <c r="V297"/>
  <c r="N298"/>
  <c r="P298"/>
  <c r="R298"/>
  <c r="T298"/>
  <c r="V298"/>
  <c r="N299"/>
  <c r="P299"/>
  <c r="R299"/>
  <c r="T299"/>
  <c r="V299"/>
  <c r="N300"/>
  <c r="P300"/>
  <c r="R300"/>
  <c r="T300"/>
  <c r="V300"/>
  <c r="N301"/>
  <c r="P301"/>
  <c r="R301"/>
  <c r="T301"/>
  <c r="V301"/>
  <c r="N302"/>
  <c r="P302"/>
  <c r="R302"/>
  <c r="T302"/>
  <c r="V302"/>
  <c r="O261"/>
  <c r="Q261"/>
  <c r="S261"/>
  <c r="O262"/>
  <c r="Q262"/>
  <c r="S262"/>
  <c r="O263"/>
  <c r="Q263"/>
  <c r="S263"/>
  <c r="O264"/>
  <c r="Q264"/>
  <c r="S264"/>
  <c r="O265"/>
  <c r="Q265"/>
  <c r="S265"/>
  <c r="O266"/>
  <c r="Q266"/>
  <c r="S266"/>
  <c r="O267"/>
  <c r="Q267"/>
  <c r="S267"/>
  <c r="O268"/>
  <c r="Q268"/>
  <c r="S268"/>
  <c r="O269"/>
  <c r="Q269"/>
  <c r="S269"/>
  <c r="O270"/>
  <c r="Q270"/>
  <c r="S270"/>
  <c r="O271"/>
  <c r="Q271"/>
  <c r="S271"/>
  <c r="O272"/>
  <c r="Q272"/>
  <c r="S272"/>
  <c r="O273"/>
  <c r="Q273"/>
  <c r="S273"/>
  <c r="O274"/>
  <c r="Q274"/>
  <c r="S274"/>
  <c r="O275"/>
  <c r="Q275"/>
  <c r="S275"/>
  <c r="O276"/>
  <c r="Q276"/>
  <c r="S276"/>
  <c r="O277"/>
  <c r="Q277"/>
  <c r="S277"/>
  <c r="O278"/>
  <c r="Q278"/>
  <c r="S278"/>
  <c r="O279"/>
  <c r="Q279"/>
  <c r="S279"/>
  <c r="O280"/>
  <c r="Q280"/>
  <c r="S280"/>
  <c r="O281"/>
  <c r="Q281"/>
  <c r="S281"/>
  <c r="O282"/>
  <c r="Q282"/>
  <c r="S282"/>
  <c r="O283"/>
  <c r="Q283"/>
  <c r="S283"/>
  <c r="O284"/>
  <c r="Q284"/>
  <c r="S284"/>
  <c r="O285"/>
  <c r="Q285"/>
  <c r="S285"/>
  <c r="O286"/>
  <c r="Q286"/>
  <c r="S286"/>
  <c r="O287"/>
  <c r="Q287"/>
  <c r="S287"/>
  <c r="O288"/>
  <c r="Q288"/>
  <c r="S288"/>
  <c r="O289"/>
  <c r="Q289"/>
  <c r="S289"/>
  <c r="O290"/>
  <c r="Q290"/>
  <c r="S290"/>
  <c r="O291"/>
  <c r="Q291"/>
  <c r="S291"/>
  <c r="O292"/>
  <c r="Q292"/>
  <c r="S292"/>
  <c r="O293"/>
  <c r="Q293"/>
  <c r="S293"/>
  <c r="O294"/>
  <c r="Q294"/>
  <c r="S294"/>
  <c r="O295"/>
  <c r="Q295"/>
  <c r="S295"/>
  <c r="O296"/>
  <c r="Q296"/>
  <c r="S296"/>
  <c r="O297"/>
  <c r="Q297"/>
  <c r="S297"/>
  <c r="O298"/>
  <c r="Q298"/>
  <c r="S298"/>
  <c r="O299"/>
  <c r="Q299"/>
  <c r="S299"/>
  <c r="O300"/>
  <c r="Q300"/>
  <c r="S300"/>
  <c r="O301"/>
  <c r="Q301"/>
  <c r="S301"/>
  <c r="O302"/>
  <c r="Q302"/>
  <c r="S302"/>
  <c r="V260"/>
  <c r="O241"/>
  <c r="Q241"/>
  <c r="S241"/>
  <c r="O242"/>
  <c r="Q242"/>
  <c r="S242"/>
  <c r="O243"/>
  <c r="Q243"/>
  <c r="S243"/>
  <c r="O244"/>
  <c r="Q244"/>
  <c r="S244"/>
  <c r="O245"/>
  <c r="Q245"/>
  <c r="S245"/>
  <c r="O246"/>
  <c r="Q246"/>
  <c r="S246"/>
  <c r="O247"/>
  <c r="Q247"/>
  <c r="S247"/>
  <c r="O248"/>
  <c r="Q248"/>
  <c r="S248"/>
  <c r="O249"/>
  <c r="Q249"/>
  <c r="S249"/>
  <c r="O250"/>
  <c r="Q250"/>
  <c r="S250"/>
  <c r="O251"/>
  <c r="Q251"/>
  <c r="S251"/>
  <c r="O252"/>
  <c r="Q252"/>
  <c r="S252"/>
  <c r="O253"/>
  <c r="Q253"/>
  <c r="S253"/>
  <c r="O254"/>
  <c r="Q254"/>
  <c r="S254"/>
  <c r="O255"/>
  <c r="Q255"/>
  <c r="S255"/>
  <c r="O256"/>
  <c r="Q256"/>
  <c r="S256"/>
  <c r="O257"/>
  <c r="Q257"/>
  <c r="S257"/>
  <c r="O258"/>
  <c r="Q258"/>
  <c r="S258"/>
  <c r="O259"/>
  <c r="Q259"/>
  <c r="S259"/>
  <c r="O260"/>
  <c r="Q260"/>
  <c r="S260"/>
  <c r="U350"/>
  <c r="Q350"/>
  <c r="V348"/>
  <c r="R348"/>
  <c r="N348"/>
  <c r="S351"/>
  <c r="O351"/>
  <c r="V350"/>
  <c r="T350"/>
  <c r="R350"/>
  <c r="P350"/>
  <c r="N350"/>
  <c r="U348"/>
  <c r="S348"/>
  <c r="Q348"/>
  <c r="O348"/>
  <c r="V351"/>
  <c r="T351"/>
  <c r="R351"/>
  <c r="P351"/>
  <c r="N351"/>
  <c r="N347"/>
  <c r="P347"/>
  <c r="R347"/>
  <c r="T347"/>
  <c r="N349"/>
  <c r="P349"/>
  <c r="R349"/>
  <c r="T349"/>
</calcChain>
</file>

<file path=xl/comments1.xml><?xml version="1.0" encoding="utf-8"?>
<comments xmlns="http://schemas.openxmlformats.org/spreadsheetml/2006/main">
  <authors>
    <author>YUKIE</author>
    <author>saishou</author>
  </authors>
  <commentList>
    <comment ref="C7" authorId="0">
      <text>
        <r>
          <rPr>
            <sz val="9"/>
            <color indexed="81"/>
            <rFont val="ＭＳ Ｐゴシック"/>
            <family val="3"/>
            <charset val="128"/>
          </rPr>
          <t>チェック欄に○等の文字を入れてください</t>
        </r>
      </text>
    </comment>
    <comment ref="A9" authorId="1">
      <text>
        <r>
          <rPr>
            <sz val="9"/>
            <color rgb="FF000000"/>
            <rFont val="ＭＳ Ｐゴシック"/>
            <family val="3"/>
            <charset val="128"/>
          </rPr>
          <t>カタログ順にするならここを昇順で並べ替え</t>
        </r>
      </text>
    </comment>
    <comment ref="C9" authorId="1">
      <text>
        <r>
          <rPr>
            <sz val="9"/>
            <color indexed="81"/>
            <rFont val="ＭＳ Ｐゴシック"/>
            <family val="3"/>
            <charset val="128"/>
          </rPr>
          <t>５０音順はここを昇順で並べ替え</t>
        </r>
      </text>
    </comment>
    <comment ref="V9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＊の後の数字を０から掛けたい数字に変えてください
</t>
        </r>
      </text>
    </comment>
  </commentList>
</comments>
</file>

<file path=xl/comments2.xml><?xml version="1.0" encoding="utf-8"?>
<comments xmlns="http://schemas.openxmlformats.org/spreadsheetml/2006/main">
  <authors>
    <author>saishou</author>
  </authors>
  <commentList>
    <comment ref="A8" authorId="0">
      <text>
        <r>
          <rPr>
            <sz val="9"/>
            <color indexed="81"/>
            <rFont val="ＭＳ Ｐゴシック"/>
            <family val="3"/>
            <charset val="128"/>
          </rPr>
          <t>カタログ順にするならここを昇順で並べ替え</t>
        </r>
      </text>
    </comment>
    <comment ref="C8" authorId="0">
      <text>
        <r>
          <rPr>
            <sz val="9"/>
            <color indexed="81"/>
            <rFont val="ＭＳ Ｐゴシック"/>
            <family val="3"/>
            <charset val="128"/>
          </rPr>
          <t>５０音順はここを昇順で並べ替え</t>
        </r>
      </text>
    </comment>
    <comment ref="I8" authorId="0">
      <text>
        <r>
          <rPr>
            <sz val="9"/>
            <color indexed="81"/>
            <rFont val="ＭＳ Ｐゴシック"/>
            <family val="3"/>
            <charset val="128"/>
          </rPr>
          <t>カタログ＋未記載順にするならここを昇順で並べ替え</t>
        </r>
      </text>
    </comment>
    <comment ref="K8" authorId="0">
      <text>
        <r>
          <rPr>
            <sz val="9"/>
            <color indexed="81"/>
            <rFont val="ＭＳ Ｐゴシック"/>
            <family val="3"/>
            <charset val="128"/>
          </rPr>
          <t>５０音順はここを昇順で並べ替え</t>
        </r>
      </text>
    </comment>
  </commentList>
</comments>
</file>

<file path=xl/comments3.xml><?xml version="1.0" encoding="utf-8"?>
<comments xmlns="http://schemas.openxmlformats.org/spreadsheetml/2006/main">
  <authors>
    <author>YUKIE</author>
    <author>saishou</author>
  </authors>
  <commentList>
    <comment ref="C4" authorId="0">
      <text>
        <r>
          <rPr>
            <sz val="9"/>
            <color indexed="81"/>
            <rFont val="ＭＳ Ｐゴシック"/>
            <family val="3"/>
            <charset val="128"/>
          </rPr>
          <t>チェック欄に○等の文字を入れてください</t>
        </r>
      </text>
    </comment>
    <comment ref="A6" authorId="1">
      <text>
        <r>
          <rPr>
            <sz val="9"/>
            <color indexed="81"/>
            <rFont val="ＭＳ Ｐゴシック"/>
            <family val="3"/>
            <charset val="128"/>
          </rPr>
          <t>カタログ順にするならここを昇順で並べ替え</t>
        </r>
      </text>
    </comment>
    <comment ref="R6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＊の後の数字を０から掛けたい数字に変えてください
</t>
        </r>
      </text>
    </comment>
  </commentList>
</comments>
</file>

<file path=xl/comments4.xml><?xml version="1.0" encoding="utf-8"?>
<comments xmlns="http://schemas.openxmlformats.org/spreadsheetml/2006/main">
  <authors>
    <author>YUKIE</author>
    <author>saishou</author>
  </authors>
  <commentList>
    <comment ref="C5" authorId="0">
      <text>
        <r>
          <rPr>
            <sz val="9"/>
            <color indexed="81"/>
            <rFont val="ＭＳ Ｐゴシック"/>
            <family val="3"/>
            <charset val="128"/>
          </rPr>
          <t>チェック欄に○等の文字を入れてください</t>
        </r>
      </text>
    </comment>
    <comment ref="A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カタログ順にするには
ここを昇順
</t>
        </r>
      </text>
    </comment>
    <comment ref="C186" authorId="1">
      <text>
        <r>
          <rPr>
            <sz val="9"/>
            <color indexed="81"/>
            <rFont val="ＭＳ Ｐゴシック"/>
            <family val="3"/>
            <charset val="128"/>
          </rPr>
          <t>５０音順はここを昇順で並べ替え</t>
        </r>
      </text>
    </comment>
  </commentList>
</comments>
</file>

<file path=xl/comments5.xml><?xml version="1.0" encoding="utf-8"?>
<comments xmlns="http://schemas.openxmlformats.org/spreadsheetml/2006/main">
  <authors>
    <author>saishou</author>
  </authors>
  <commentList>
    <comment ref="A10" authorId="0">
      <text>
        <r>
          <rPr>
            <sz val="9"/>
            <color indexed="81"/>
            <rFont val="ＭＳ Ｐゴシック"/>
            <family val="3"/>
            <charset val="128"/>
          </rPr>
          <t>カタログ順にするならここを昇順で並べ替え</t>
        </r>
      </text>
    </comment>
    <comment ref="D10" authorId="0">
      <text>
        <r>
          <rPr>
            <sz val="9"/>
            <color indexed="81"/>
            <rFont val="ＭＳ Ｐゴシック"/>
            <family val="3"/>
            <charset val="128"/>
          </rPr>
          <t>５０音順はここを
昇順で並べ替え</t>
        </r>
      </text>
    </comment>
    <comment ref="AD1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＊の後の数字を０から掛けたい数字に変えてください
</t>
        </r>
      </text>
    </comment>
  </commentList>
</comments>
</file>

<file path=xl/comments6.xml><?xml version="1.0" encoding="utf-8"?>
<comments xmlns="http://schemas.openxmlformats.org/spreadsheetml/2006/main">
  <authors>
    <author>saishou</author>
  </authors>
  <commentList>
    <comment ref="A9" authorId="0">
      <text>
        <r>
          <rPr>
            <sz val="9"/>
            <color indexed="81"/>
            <rFont val="ＭＳ Ｐゴシック"/>
            <family val="3"/>
            <charset val="128"/>
          </rPr>
          <t>カタログ順にするならここを昇順で並べ替え</t>
        </r>
      </text>
    </comment>
    <comment ref="C9" authorId="0">
      <text>
        <r>
          <rPr>
            <sz val="9"/>
            <color indexed="81"/>
            <rFont val="ＭＳ Ｐゴシック"/>
            <family val="3"/>
            <charset val="128"/>
          </rPr>
          <t>５０音順はここを昇順で並べ替え</t>
        </r>
      </text>
    </comment>
    <comment ref="AD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＊の後の数字を０から掛けたい数字に変えてください
</t>
        </r>
      </text>
    </comment>
  </commentList>
</comments>
</file>

<file path=xl/comments7.xml><?xml version="1.0" encoding="utf-8"?>
<comments xmlns="http://schemas.openxmlformats.org/spreadsheetml/2006/main">
  <authors>
    <author>saishou</author>
  </authors>
  <commentList>
    <comment ref="A5" authorId="0">
      <text>
        <r>
          <rPr>
            <sz val="9"/>
            <color indexed="81"/>
            <rFont val="ＭＳ Ｐゴシック"/>
            <family val="3"/>
            <charset val="128"/>
          </rPr>
          <t>種別順にするならここを昇順で並べ替え</t>
        </r>
      </text>
    </comment>
    <comment ref="C5" authorId="0">
      <text>
        <r>
          <rPr>
            <sz val="9"/>
            <color indexed="81"/>
            <rFont val="ＭＳ Ｐゴシック"/>
            <family val="3"/>
            <charset val="128"/>
          </rPr>
          <t>５０音順はここを昇順で並べ替え</t>
        </r>
      </text>
    </comment>
  </commentList>
</comments>
</file>

<file path=xl/sharedStrings.xml><?xml version="1.0" encoding="utf-8"?>
<sst xmlns="http://schemas.openxmlformats.org/spreadsheetml/2006/main" count="15194" uniqueCount="3693">
  <si>
    <t>家具リスト</t>
    <rPh sb="0" eb="2">
      <t>カグ</t>
    </rPh>
    <phoneticPr fontId="4"/>
  </si>
  <si>
    <t>通し</t>
    <rPh sb="0" eb="1">
      <t>トオ</t>
    </rPh>
    <phoneticPr fontId="4"/>
  </si>
  <si>
    <t>名前</t>
    <phoneticPr fontId="4"/>
  </si>
  <si>
    <t>アジアなベッド</t>
  </si>
  <si>
    <t>アジアなタンス</t>
  </si>
  <si>
    <t>アジアなクロゼット</t>
  </si>
  <si>
    <t>アジアなベンチ</t>
  </si>
  <si>
    <t>アジアなイス</t>
  </si>
  <si>
    <t>アジアなテーブル</t>
  </si>
  <si>
    <t>アジアなミニテーブル</t>
  </si>
  <si>
    <t>アジアなランプ</t>
  </si>
  <si>
    <t>アジアなスクリーン</t>
  </si>
  <si>
    <t>アジアなバンダヂ</t>
  </si>
  <si>
    <t>カントリーなベッド</t>
  </si>
  <si>
    <t>カントリーなタンス</t>
  </si>
  <si>
    <t>カントリークロゼット</t>
  </si>
  <si>
    <t>カントリーなソファＬ</t>
  </si>
  <si>
    <t>カントリーなソファＳ</t>
  </si>
  <si>
    <t>カントリーなイス</t>
  </si>
  <si>
    <t>カントリーなテーブル</t>
  </si>
  <si>
    <t>カントリーなつくえ</t>
  </si>
  <si>
    <t>カントリーなほんだな</t>
  </si>
  <si>
    <t>カントリーなたな</t>
  </si>
  <si>
    <t>シックなベッド</t>
  </si>
  <si>
    <t>シックなタンス</t>
  </si>
  <si>
    <t>シックなクロゼット</t>
  </si>
  <si>
    <t>シックなイス</t>
  </si>
  <si>
    <t>シックなソファ</t>
  </si>
  <si>
    <t>シックなテーブル</t>
  </si>
  <si>
    <t>シックなほんだな</t>
  </si>
  <si>
    <t>シックなローテーブル</t>
  </si>
  <si>
    <t>シックなビューロ</t>
  </si>
  <si>
    <t>シックなふりこどけい</t>
  </si>
  <si>
    <t>ロイヤルなベッド</t>
  </si>
  <si>
    <t>ロイヤルなタンス</t>
  </si>
  <si>
    <t>ロイヤルなクロゼット</t>
  </si>
  <si>
    <t>ロイヤルなイス</t>
  </si>
  <si>
    <t>ロイヤルなソファ</t>
  </si>
  <si>
    <t>ロイヤルなテーブル</t>
  </si>
  <si>
    <t>ロイヤルなランプ</t>
  </si>
  <si>
    <t>ロイヤルなとけい</t>
  </si>
  <si>
    <t>ロイヤルなほんだな</t>
  </si>
  <si>
    <t>ロイヤルなドレッサー</t>
  </si>
  <si>
    <t>あおいベッド</t>
  </si>
  <si>
    <t>あおいタンス</t>
  </si>
  <si>
    <t>あおいクロゼット</t>
  </si>
  <si>
    <t>あおいイス</t>
  </si>
  <si>
    <t>あおいベンチ</t>
  </si>
  <si>
    <t>あおいテーブル</t>
  </si>
  <si>
    <t>あおいほんだな</t>
  </si>
  <si>
    <t>あおいキャビネット</t>
  </si>
  <si>
    <t>あおいとけい</t>
  </si>
  <si>
    <t>あおいチェスト</t>
  </si>
  <si>
    <t>リゾートなベッド</t>
  </si>
  <si>
    <t>リゾートなタンス</t>
  </si>
  <si>
    <t>リゾートなクロゼット</t>
  </si>
  <si>
    <t>リゾートなイス</t>
  </si>
  <si>
    <t>リゾートなソファ</t>
  </si>
  <si>
    <t>リゾートなテーブル</t>
  </si>
  <si>
    <t>リゾートなランプ</t>
  </si>
  <si>
    <t>リゾートなラック</t>
  </si>
  <si>
    <t>リゾートなドレッサー</t>
  </si>
  <si>
    <t>リゾートなスクリーン</t>
  </si>
  <si>
    <t>みどりのベッド</t>
  </si>
  <si>
    <t>みどりのタンス</t>
  </si>
  <si>
    <t>みどりのクロゼット</t>
  </si>
  <si>
    <t>みどりのイス</t>
  </si>
  <si>
    <t>みどりのながイス</t>
  </si>
  <si>
    <t>みどりのテーブル</t>
  </si>
  <si>
    <t>みどりのデスク</t>
  </si>
  <si>
    <t>みどりのランプ</t>
  </si>
  <si>
    <t>みどりのカウンター</t>
  </si>
  <si>
    <t>みどりのチェスト</t>
  </si>
  <si>
    <t>ログベッド</t>
  </si>
  <si>
    <t>ログチェスト</t>
  </si>
  <si>
    <t>ログクロゼット</t>
  </si>
  <si>
    <t>ログチェア</t>
  </si>
  <si>
    <t>ログソファ</t>
  </si>
  <si>
    <t>ログソファＬ</t>
  </si>
  <si>
    <t>ログテーブル</t>
  </si>
  <si>
    <t>ログソファテーブル</t>
  </si>
  <si>
    <t>ログほんだな</t>
  </si>
  <si>
    <t>ログはとどけい</t>
  </si>
  <si>
    <t>モノクロベッド</t>
  </si>
  <si>
    <t>モノクロタンス</t>
  </si>
  <si>
    <t>モノクロクロゼット</t>
  </si>
  <si>
    <t>モノクロチェア</t>
  </si>
  <si>
    <t>モノクロソファＬ</t>
  </si>
  <si>
    <t>モノクロテーブル</t>
  </si>
  <si>
    <t>モノクロデスク</t>
  </si>
  <si>
    <t>モノクロローテーブル</t>
  </si>
  <si>
    <t>モノクロボード</t>
  </si>
  <si>
    <t>モノクロランプ</t>
  </si>
  <si>
    <t>カラフルなベッド</t>
  </si>
  <si>
    <t>カラフルなタンス</t>
  </si>
  <si>
    <t>カラフルなクロゼット</t>
  </si>
  <si>
    <t>カラフルなソファ</t>
  </si>
  <si>
    <t>カラフルなイス</t>
  </si>
  <si>
    <t>カラフルなテーブル</t>
  </si>
  <si>
    <t>カラフルなビューロ</t>
  </si>
  <si>
    <t>カラフルなほんだな</t>
  </si>
  <si>
    <t>カラフルなとけい</t>
  </si>
  <si>
    <t>カラフルなコンポ</t>
  </si>
  <si>
    <t>ラブリーベッド</t>
  </si>
  <si>
    <t>ラブリータンス</t>
  </si>
  <si>
    <t>ラブリークロゼット</t>
  </si>
  <si>
    <t>ラブリーチェア</t>
  </si>
  <si>
    <t>ラブリーソファ</t>
  </si>
  <si>
    <t>ラブリーローテーブル</t>
  </si>
  <si>
    <t>ラブリードレッサー</t>
  </si>
  <si>
    <t>ラブリーキッチン</t>
  </si>
  <si>
    <t>ラブリースタンド</t>
  </si>
  <si>
    <t>ロボベッド</t>
  </si>
  <si>
    <t>ロボタンス</t>
  </si>
  <si>
    <t>ロボクロゼット</t>
  </si>
  <si>
    <t>ロボソファ</t>
  </si>
  <si>
    <t>ロボチェア</t>
  </si>
  <si>
    <t>ロボテーブル</t>
  </si>
  <si>
    <t>ロボコンポ</t>
  </si>
  <si>
    <t>ロボテレビ</t>
  </si>
  <si>
    <t>ロボクロック</t>
  </si>
  <si>
    <t>ロボランプ</t>
  </si>
  <si>
    <t>ゆきだるまタンス</t>
  </si>
  <si>
    <t>ゆきだるまクロゼット</t>
  </si>
  <si>
    <t>ゆきだるまチェア</t>
  </si>
  <si>
    <t>ゆきだるまソファ</t>
  </si>
  <si>
    <t>ゆきだるまテーブル</t>
  </si>
  <si>
    <t>ゆきだるまれいぞうこ</t>
  </si>
  <si>
    <t>ゆきだるまテレビ</t>
  </si>
  <si>
    <t>ゆきだるまクロック</t>
  </si>
  <si>
    <t>ゆきだるまランプ</t>
  </si>
  <si>
    <t>きのこのベッド</t>
  </si>
  <si>
    <t>きのこのタンス</t>
  </si>
  <si>
    <t>きのこクロゼット</t>
  </si>
  <si>
    <t>マッシュルームチェア</t>
  </si>
  <si>
    <t>さるのこしかけ</t>
  </si>
  <si>
    <t>きのこのテーブル</t>
  </si>
  <si>
    <t>きのこサイドテーブル</t>
  </si>
  <si>
    <t>きのこのランプ</t>
  </si>
  <si>
    <t>とうちゅうランプ</t>
  </si>
  <si>
    <t>きのこテレビ</t>
  </si>
  <si>
    <t>うしのずがいこつ</t>
  </si>
  <si>
    <t>さばくのさぼてん</t>
  </si>
  <si>
    <t>うまつなぎぼう</t>
  </si>
  <si>
    <t>くら</t>
  </si>
  <si>
    <t>せいぶのまちなみ</t>
  </si>
  <si>
    <t>ほろばしゃ</t>
  </si>
  <si>
    <t>うまみずおけ</t>
  </si>
  <si>
    <t>ころがるくさ</t>
  </si>
  <si>
    <t>いど</t>
  </si>
  <si>
    <t>ばしゃのしゃりん</t>
  </si>
  <si>
    <t>いんせき</t>
  </si>
  <si>
    <t>つき</t>
  </si>
  <si>
    <t>ちゃくりくせん</t>
  </si>
  <si>
    <t>ロケット</t>
  </si>
  <si>
    <t>げつめんいどうしゃ</t>
  </si>
  <si>
    <t>じんこうえいせい</t>
  </si>
  <si>
    <t>スペースシャトル</t>
  </si>
  <si>
    <t>うちゅうふく</t>
  </si>
  <si>
    <t>うちゅうステーション</t>
  </si>
  <si>
    <t>そらとぶえんばん</t>
  </si>
  <si>
    <t>やじるしボード</t>
  </si>
  <si>
    <t>ネコぐるま</t>
  </si>
  <si>
    <t>てっこつ</t>
  </si>
  <si>
    <t>マンホール</t>
  </si>
  <si>
    <t>パイロン</t>
  </si>
  <si>
    <t>おもりつきパイロン</t>
  </si>
  <si>
    <t>バリケード</t>
  </si>
  <si>
    <t>スリップちゅうい</t>
  </si>
  <si>
    <t>スチームローラー</t>
  </si>
  <si>
    <t>さくがんき</t>
  </si>
  <si>
    <t>しましまパイロン</t>
  </si>
  <si>
    <t>セメントミキサー</t>
  </si>
  <si>
    <t>ちゃいろのドラムかん</t>
  </si>
  <si>
    <t>みどりのドラムかん</t>
  </si>
  <si>
    <t>あかいドラムかん</t>
  </si>
  <si>
    <t>キケンなドラムかん</t>
  </si>
  <si>
    <t>きいろいドラムかん</t>
  </si>
  <si>
    <t>きゃくせきのフェンス</t>
  </si>
  <si>
    <t>あかコーナー</t>
  </si>
  <si>
    <t>あおコーナー</t>
  </si>
  <si>
    <t>ニュートラルコーナー</t>
  </si>
  <si>
    <t>ゴング</t>
  </si>
  <si>
    <t>マット</t>
  </si>
  <si>
    <t>じっきょうテーブル</t>
  </si>
  <si>
    <t>プレスベンチ</t>
  </si>
  <si>
    <t>サンドバッグ</t>
  </si>
  <si>
    <t>スピードバッグ</t>
  </si>
  <si>
    <t>すばこ</t>
  </si>
  <si>
    <t>おすのフラミンゴ</t>
  </si>
  <si>
    <t>めすのフラミンゴ</t>
  </si>
  <si>
    <t>ノームのおきもの</t>
  </si>
  <si>
    <t>ゆうがとう</t>
  </si>
  <si>
    <t>ハンモック</t>
  </si>
  <si>
    <t>バードバス</t>
  </si>
  <si>
    <t>ピクニックテーブル</t>
  </si>
  <si>
    <t>バードフィーダー</t>
  </si>
  <si>
    <t>ビニールチェア</t>
  </si>
  <si>
    <t>しばかりき</t>
  </si>
  <si>
    <t>バーベキューグリル</t>
  </si>
  <si>
    <t>プール</t>
  </si>
  <si>
    <t>スプリンクラー</t>
  </si>
  <si>
    <t>たいまつ</t>
  </si>
  <si>
    <t>ゾウのすべりだい</t>
  </si>
  <si>
    <t>うばぐるま</t>
  </si>
  <si>
    <t>ゆりかご</t>
  </si>
  <si>
    <t>ベビーベッド</t>
  </si>
  <si>
    <t>ておしぐるま</t>
  </si>
  <si>
    <t>メリーゴーランド</t>
  </si>
  <si>
    <t>もくば</t>
  </si>
  <si>
    <t>てつどうもけい</t>
  </si>
  <si>
    <t>おきあがりこぼし</t>
  </si>
  <si>
    <t>おにんぎょう</t>
  </si>
  <si>
    <t>じっけんだい</t>
  </si>
  <si>
    <t>じっけんイス</t>
  </si>
  <si>
    <t>くすりだな</t>
  </si>
  <si>
    <t>おおきなフラスコ</t>
  </si>
  <si>
    <t>すごそうなキカイ</t>
  </si>
  <si>
    <t>よくわからないキカイ</t>
  </si>
  <si>
    <t>ややこしそうなキカイ</t>
  </si>
  <si>
    <t>かじ</t>
  </si>
  <si>
    <t>たる</t>
  </si>
  <si>
    <t>よこむきのたる</t>
  </si>
  <si>
    <t>たいほう</t>
  </si>
  <si>
    <t>いかり</t>
  </si>
  <si>
    <t>らしんばん</t>
  </si>
  <si>
    <t>くろのポーン</t>
  </si>
  <si>
    <t>くろのビショップ</t>
  </si>
  <si>
    <t>くろのキング</t>
  </si>
  <si>
    <t>くろのナイト</t>
  </si>
  <si>
    <t>くろのクイーン</t>
  </si>
  <si>
    <t>くろのルーク</t>
  </si>
  <si>
    <t>しろのポーン</t>
  </si>
  <si>
    <t>しろのビショップ</t>
  </si>
  <si>
    <t>しろのキング</t>
  </si>
  <si>
    <t>しろのナイト</t>
  </si>
  <si>
    <t>しろのクイーン</t>
  </si>
  <si>
    <t>しろのルーク</t>
  </si>
  <si>
    <t>ハムスターのかご</t>
  </si>
  <si>
    <t>そうじようぐ</t>
  </si>
  <si>
    <t>こっかくひょうほん</t>
  </si>
  <si>
    <t>じんたいもけい</t>
  </si>
  <si>
    <t>とうめいなもけい</t>
  </si>
  <si>
    <t>しりょくそくていき</t>
  </si>
  <si>
    <t>ざこうけい</t>
  </si>
  <si>
    <t>しんちょうけい</t>
  </si>
  <si>
    <t>たいじゅうけい</t>
  </si>
  <si>
    <t>びょういんのベッド</t>
  </si>
  <si>
    <t>べんきょうづくえ</t>
  </si>
  <si>
    <t>べんきょうイス</t>
  </si>
  <si>
    <t>ちきゅうぎ</t>
  </si>
  <si>
    <t>じむづくえ</t>
  </si>
  <si>
    <t>じむイス</t>
  </si>
  <si>
    <t>ロッカー</t>
  </si>
  <si>
    <t>コーヒーメーカー</t>
  </si>
  <si>
    <t>レジカウンター</t>
  </si>
  <si>
    <t>レジスター</t>
  </si>
  <si>
    <t>ジュークボックス</t>
  </si>
  <si>
    <t>サイフォン</t>
  </si>
  <si>
    <t>ひっしょうダルマ</t>
  </si>
  <si>
    <t>ダルマ</t>
  </si>
  <si>
    <t>ミニダルマ</t>
  </si>
  <si>
    <t>くまのダイちゃん</t>
  </si>
  <si>
    <t>くまのナミちゃん</t>
  </si>
  <si>
    <t>くまのチビちゃん</t>
  </si>
  <si>
    <t>パンダのタアタア</t>
  </si>
  <si>
    <t>パンダのチュンチュン</t>
  </si>
  <si>
    <t>パンダのシャオシャオ</t>
  </si>
  <si>
    <t>たてながサボテン</t>
  </si>
  <si>
    <t>へんぺいサボテン</t>
  </si>
  <si>
    <t>まるサボテン</t>
  </si>
  <si>
    <t>あおいゴルフバック</t>
  </si>
  <si>
    <t>しろいゴルフバック</t>
  </si>
  <si>
    <t>みどりのゴルフバッグ</t>
  </si>
  <si>
    <t>あかいソファＬ</t>
  </si>
  <si>
    <t>あかいソファ</t>
  </si>
  <si>
    <t>トーテムポール・アラ</t>
  </si>
  <si>
    <t>トーテムポール・オヤ</t>
  </si>
  <si>
    <t>トーテムポール・サテ</t>
  </si>
  <si>
    <t>トーテムポール・マア</t>
  </si>
  <si>
    <t>あおいラバランプ</t>
  </si>
  <si>
    <t>ピンクのラバランプ</t>
  </si>
  <si>
    <t>みどりのラバランプ</t>
  </si>
  <si>
    <t>よろいかぶと</t>
  </si>
  <si>
    <t>くろいにほんとう</t>
  </si>
  <si>
    <t>しろいにほんとう</t>
  </si>
  <si>
    <t>にんじゃとう</t>
  </si>
  <si>
    <t>たち</t>
  </si>
  <si>
    <t>ゆみ</t>
  </si>
  <si>
    <t>ちゃぶだい</t>
  </si>
  <si>
    <t>いろり</t>
  </si>
  <si>
    <t>ししおどし</t>
  </si>
  <si>
    <t>とうろう</t>
  </si>
  <si>
    <t>マスターソード</t>
  </si>
  <si>
    <t>アーウィン</t>
  </si>
  <si>
    <t>トライフォース</t>
  </si>
  <si>
    <t>メトロイド</t>
  </si>
  <si>
    <t>ちゃつぼ</t>
  </si>
  <si>
    <t>あかつぼ</t>
  </si>
  <si>
    <t>せいじのつぼ</t>
  </si>
  <si>
    <t>まねきねこ</t>
  </si>
  <si>
    <t>ひだりてまねきねこ</t>
  </si>
  <si>
    <t>くろいまねきねこ</t>
  </si>
  <si>
    <t>きんのまねきねこ</t>
  </si>
  <si>
    <t>グレープのテーブル</t>
  </si>
  <si>
    <t>レモンのテーブル</t>
  </si>
  <si>
    <t>ライムのイス</t>
  </si>
  <si>
    <t>ヨウナシのクロゼット</t>
  </si>
  <si>
    <t>ヨウナシのタンス</t>
  </si>
  <si>
    <t>あかいスイカのイス</t>
  </si>
  <si>
    <t>きいろいスイカのイス</t>
  </si>
  <si>
    <t>スイカのテーブル</t>
  </si>
  <si>
    <t>リンゴのテレビ</t>
  </si>
  <si>
    <t>リンゴのとけい</t>
  </si>
  <si>
    <t>ハスのテーブル</t>
  </si>
  <si>
    <t>カエルのチェア</t>
  </si>
  <si>
    <t>パインざいのイス</t>
  </si>
  <si>
    <t>パインざいのテーブル</t>
  </si>
  <si>
    <t>あかいおはなのイス</t>
  </si>
  <si>
    <t>あかいおはなテーブル</t>
  </si>
  <si>
    <t>しろいおはなのイス</t>
  </si>
  <si>
    <t>しろいおはなテーブル</t>
  </si>
  <si>
    <t>きいろのおはなのイス</t>
  </si>
  <si>
    <t>きいろのはなテーブル</t>
  </si>
  <si>
    <t>コンガ</t>
  </si>
  <si>
    <t>ジャンベ</t>
  </si>
  <si>
    <t>ティンパニ</t>
  </si>
  <si>
    <t>ビオラ</t>
  </si>
  <si>
    <t>チェロ</t>
  </si>
  <si>
    <t>コントラバス</t>
  </si>
  <si>
    <t>アコギターＡＳ１</t>
  </si>
  <si>
    <t>アコギターＡＳ２</t>
  </si>
  <si>
    <t>エレキギターＥＳ１</t>
  </si>
  <si>
    <t>エレキギターＥＳ２</t>
  </si>
  <si>
    <t>ウクレレ</t>
  </si>
  <si>
    <t>グランドピアノ</t>
  </si>
  <si>
    <t>しろいピアノ</t>
  </si>
  <si>
    <t>わだいこ</t>
  </si>
  <si>
    <t>ヴィブラフォン</t>
  </si>
  <si>
    <t>びわ</t>
  </si>
  <si>
    <t>ハープ</t>
  </si>
  <si>
    <t>メトロノーム</t>
  </si>
  <si>
    <t>くずかご</t>
  </si>
  <si>
    <t>ペール</t>
  </si>
  <si>
    <t>ブリキのペール</t>
  </si>
  <si>
    <t>ごみばこ</t>
  </si>
  <si>
    <t>パルテノンのはしら</t>
  </si>
  <si>
    <t>イオニアのはしら</t>
  </si>
  <si>
    <t>コリントのはしら</t>
  </si>
  <si>
    <t>おれたはしら</t>
  </si>
  <si>
    <t>ピラミッド</t>
  </si>
  <si>
    <t>スフィンクス</t>
  </si>
  <si>
    <t>ミイラのひつぎ</t>
  </si>
  <si>
    <t>しゃこうきどぐう</t>
  </si>
  <si>
    <t>たっきゅうだい</t>
  </si>
  <si>
    <t>ボウリングのピン</t>
  </si>
  <si>
    <t>バスケットのゴール</t>
  </si>
  <si>
    <t>ボウリングリターン</t>
  </si>
  <si>
    <t>ビリヤードのだい</t>
  </si>
  <si>
    <t>マージャンテーブル</t>
  </si>
  <si>
    <t>ダーツボード</t>
  </si>
  <si>
    <t>ピンボールだい</t>
  </si>
  <si>
    <t>アップライトゲームき</t>
  </si>
  <si>
    <t>テーブルきょうたい</t>
  </si>
  <si>
    <t>まるイス</t>
  </si>
  <si>
    <t>モアイ</t>
  </si>
  <si>
    <t>まじないのかめん</t>
  </si>
  <si>
    <t>がいせんもん</t>
  </si>
  <si>
    <t>マーライオン</t>
  </si>
  <si>
    <t>ごじゅうのとう</t>
  </si>
  <si>
    <t>かっちゅう</t>
  </si>
  <si>
    <t>にんぎょぞう</t>
  </si>
  <si>
    <t>しんじつのくち</t>
  </si>
  <si>
    <t>しょうべんこぞう</t>
  </si>
  <si>
    <t>ピサのしゃとう</t>
  </si>
  <si>
    <t>ほういじしゃく</t>
  </si>
  <si>
    <t>マトリョーシカ</t>
  </si>
  <si>
    <t>バックパック</t>
  </si>
  <si>
    <t>マウンテンバイク</t>
  </si>
  <si>
    <t>けいたいコンロ</t>
  </si>
  <si>
    <t>クーラーバッグ</t>
  </si>
  <si>
    <t>カヤック</t>
  </si>
  <si>
    <t>ランタン</t>
  </si>
  <si>
    <t>シュラフ</t>
  </si>
  <si>
    <t>たきび</t>
  </si>
  <si>
    <t>キャンプファイア</t>
  </si>
  <si>
    <t>アカマツのぼんさい</t>
  </si>
  <si>
    <t>クロマツのぼんさい</t>
  </si>
  <si>
    <t>ゴヨウマツのぼんさい</t>
  </si>
  <si>
    <t>ウメのぼんさい</t>
  </si>
  <si>
    <t>ウメモドキのぼんさい</t>
  </si>
  <si>
    <t>サツキのぼんさい</t>
  </si>
  <si>
    <t>モミジのぼんさい</t>
  </si>
  <si>
    <t>ピラカンサのぼんさい</t>
  </si>
  <si>
    <t>ボケのぼんさい</t>
  </si>
  <si>
    <t>サンシュユのぼんさい</t>
  </si>
  <si>
    <t>ポトス</t>
  </si>
  <si>
    <t>ココヤシ</t>
  </si>
  <si>
    <t>パキラ</t>
  </si>
  <si>
    <t>カラジューム</t>
  </si>
  <si>
    <t>クロトン</t>
  </si>
  <si>
    <t>こうふくのき</t>
  </si>
  <si>
    <t>シュロチク</t>
  </si>
  <si>
    <t>アロエ</t>
  </si>
  <si>
    <t>ゴムのき</t>
  </si>
  <si>
    <t>サンセベリア</t>
  </si>
  <si>
    <t>ヤマドリヤシ</t>
  </si>
  <si>
    <t>ドラセナ</t>
  </si>
  <si>
    <t>アナナス</t>
  </si>
  <si>
    <t>ベンジャミン</t>
  </si>
  <si>
    <t>ビデオつきテレビ</t>
  </si>
  <si>
    <t>32がたワイドテレビ</t>
  </si>
  <si>
    <t>レトロなテレビ</t>
  </si>
  <si>
    <t>キッチンのシンク</t>
  </si>
  <si>
    <t>キッチンのコーナー</t>
  </si>
  <si>
    <t>クッキングヒーター</t>
  </si>
  <si>
    <t>コンロだい</t>
  </si>
  <si>
    <t>ガスレンジ</t>
  </si>
  <si>
    <t>ティーセット</t>
  </si>
  <si>
    <t>れいぞうこ</t>
  </si>
  <si>
    <t>レトロなれいぞうこ</t>
  </si>
  <si>
    <t>でんしレンジ</t>
  </si>
  <si>
    <t>トースター</t>
  </si>
  <si>
    <t>ながしだい</t>
  </si>
  <si>
    <t>ミキサー</t>
  </si>
  <si>
    <t>ものほしざお</t>
  </si>
  <si>
    <t>いぬごや</t>
  </si>
  <si>
    <t>ビーチベッド</t>
  </si>
  <si>
    <t>しょうはブロック</t>
  </si>
  <si>
    <t>サーフボード</t>
  </si>
  <si>
    <t>せんすいふく</t>
  </si>
  <si>
    <t>パラソルつきテーブル</t>
  </si>
  <si>
    <t>たからばこ</t>
  </si>
  <si>
    <t>うきわ</t>
  </si>
  <si>
    <t>スノーボード</t>
  </si>
  <si>
    <t>そり</t>
  </si>
  <si>
    <t>ゆきだるま</t>
  </si>
  <si>
    <t>ひまわり</t>
  </si>
  <si>
    <t>スイセン</t>
  </si>
  <si>
    <t>ガーベラ</t>
  </si>
  <si>
    <t>ようしきトイレ</t>
  </si>
  <si>
    <t>ウォッシュトイレ</t>
  </si>
  <si>
    <t>だんしようトイレ</t>
  </si>
  <si>
    <t>ピンクのボックス</t>
  </si>
  <si>
    <t>みずいろのボックス</t>
  </si>
  <si>
    <t>きんこ</t>
  </si>
  <si>
    <t>ぶたのちょきんばこ</t>
  </si>
  <si>
    <t>ドラムしきせんたくき</t>
  </si>
  <si>
    <t>ぜんじどうせんたくき</t>
  </si>
  <si>
    <t>にそうしきせんたくき</t>
  </si>
  <si>
    <t>ダルマストーブ</t>
  </si>
  <si>
    <t>ストーブ</t>
  </si>
  <si>
    <t>だんろ</t>
  </si>
  <si>
    <t>オイルヒーター</t>
  </si>
  <si>
    <t>CDラジカセ</t>
  </si>
  <si>
    <t>いいコンポ</t>
  </si>
  <si>
    <t>こうきゅうコンポ</t>
  </si>
  <si>
    <t>しかくいちくおんき</t>
  </si>
  <si>
    <t>サイコロコンポ</t>
  </si>
  <si>
    <t>しろいダブルラジカセ</t>
  </si>
  <si>
    <t>あかいダブルラジカセ</t>
  </si>
  <si>
    <t>ちくおんき</t>
  </si>
  <si>
    <t>テープレコーダー</t>
  </si>
  <si>
    <t>レトロなステレオ</t>
  </si>
  <si>
    <t>プロしようコンポ</t>
  </si>
  <si>
    <t>ラジカセ</t>
  </si>
  <si>
    <t>あかいとけい</t>
  </si>
  <si>
    <t>アメリカンクロック</t>
  </si>
  <si>
    <t>アンティークなとけい</t>
  </si>
  <si>
    <t>ガラスのとけい</t>
  </si>
  <si>
    <t>だいみょうとけい</t>
  </si>
  <si>
    <t>みどりのとけい</t>
  </si>
  <si>
    <t>みみずくとけい</t>
  </si>
  <si>
    <t>めざましどけい</t>
  </si>
  <si>
    <t>グリーンチェア</t>
  </si>
  <si>
    <t>イエローチェア</t>
  </si>
  <si>
    <t>ロッキングチェア</t>
  </si>
  <si>
    <t>きゅうゆき</t>
  </si>
  <si>
    <t>しょうかき</t>
  </si>
  <si>
    <t>しょうかせん</t>
  </si>
  <si>
    <t>たぬきのおきもの</t>
  </si>
  <si>
    <t>バーバーポール</t>
  </si>
  <si>
    <t>キャンディマシン</t>
  </si>
  <si>
    <t>おおきなXマスツリー</t>
  </si>
  <si>
    <t>かわいいXマスツリー</t>
  </si>
  <si>
    <t>かかし</t>
  </si>
  <si>
    <t>とりかご</t>
  </si>
  <si>
    <t>おみやげチョコレート</t>
  </si>
  <si>
    <t>ろてんぶろ</t>
  </si>
  <si>
    <t>パソコンとラック</t>
  </si>
  <si>
    <t>パイナップルのベッド</t>
  </si>
  <si>
    <t>すかしぼりのテーブル</t>
  </si>
  <si>
    <t>しろいソファ</t>
  </si>
  <si>
    <t>しゅうのうケース</t>
  </si>
  <si>
    <t>ファッションケース</t>
  </si>
  <si>
    <t>ねこあしバスタブ</t>
  </si>
  <si>
    <t>シャワー</t>
  </si>
  <si>
    <t>ティッシュペーパー</t>
  </si>
  <si>
    <t>マッサージいす</t>
  </si>
  <si>
    <t>そうじき</t>
  </si>
  <si>
    <t>ボトルシップ</t>
  </si>
  <si>
    <t>みずのみドリ</t>
  </si>
  <si>
    <t>アメリカンクラッカー</t>
  </si>
  <si>
    <t>ぼうえんきょう</t>
  </si>
  <si>
    <t>もちつきセット</t>
  </si>
  <si>
    <t>ふるいミシン</t>
  </si>
  <si>
    <t>ダンボール</t>
  </si>
  <si>
    <t>きばこ</t>
  </si>
  <si>
    <t>せんぷうき</t>
  </si>
  <si>
    <t>バースデーケーキ</t>
  </si>
  <si>
    <t>ビックリばこ</t>
  </si>
  <si>
    <t>ぎょくざ</t>
  </si>
  <si>
    <t>テーブルランプ</t>
  </si>
  <si>
    <t>スタンドけいこうとう</t>
  </si>
  <si>
    <t>ろうそく</t>
  </si>
  <si>
    <t>でんきスタンド</t>
  </si>
  <si>
    <t>オルゴール</t>
  </si>
  <si>
    <t>にがおえ</t>
  </si>
  <si>
    <t>おうちのもけい</t>
  </si>
  <si>
    <t>しょうてんのもけい</t>
  </si>
  <si>
    <t>コンビニのもけい</t>
  </si>
  <si>
    <t>スーパーのもけい</t>
  </si>
  <si>
    <t>デパートのもけい</t>
  </si>
  <si>
    <t>はくぶつかんのもけい</t>
  </si>
  <si>
    <t>やくばのもけい</t>
  </si>
  <si>
    <t>よくあるあかベッド</t>
  </si>
  <si>
    <t>よくあるあおベッド</t>
  </si>
  <si>
    <t>よくあるきいろベッド</t>
  </si>
  <si>
    <t>よくあるみどりベッド</t>
  </si>
  <si>
    <t>ﾁｪｯｸ</t>
    <phoneticPr fontId="4"/>
  </si>
  <si>
    <t>分類</t>
    <rPh sb="0" eb="2">
      <t>ブンルイ</t>
    </rPh>
    <phoneticPr fontId="4"/>
  </si>
  <si>
    <t>■アジアシリーズ</t>
  </si>
  <si>
    <t>■カントリーシリーズ</t>
  </si>
  <si>
    <t>■シックシリーズ</t>
  </si>
  <si>
    <t>■ロイヤルシリーズ</t>
  </si>
  <si>
    <t>■あおシリーズ</t>
  </si>
  <si>
    <t>■リゾートシリーズ</t>
  </si>
  <si>
    <t>■みどりシリーズ</t>
  </si>
  <si>
    <t>◆ドラムかんセット</t>
  </si>
  <si>
    <t>◆くろいチェスセット</t>
  </si>
  <si>
    <t>◆しろいチェスセット</t>
  </si>
  <si>
    <t>◆びょういんセット</t>
  </si>
  <si>
    <t>◆べんきょうセット</t>
  </si>
  <si>
    <t>◆じむセット</t>
  </si>
  <si>
    <t>◆カフェセット</t>
  </si>
  <si>
    <t>買値</t>
    <phoneticPr fontId="4"/>
  </si>
  <si>
    <t>非売品</t>
  </si>
  <si>
    <t>売値</t>
    <phoneticPr fontId="4"/>
  </si>
  <si>
    <t>入手法</t>
    <rPh sb="0" eb="2">
      <t>ニュウシュ</t>
    </rPh>
    <rPh sb="2" eb="3">
      <t>ホウ</t>
    </rPh>
    <phoneticPr fontId="4"/>
  </si>
  <si>
    <t>つねきち</t>
    <phoneticPr fontId="4"/>
  </si>
  <si>
    <t>目玉商品</t>
  </si>
  <si>
    <t>ゆきだるま</t>
    <phoneticPr fontId="4"/>
  </si>
  <si>
    <t>目玉商品</t>
    <phoneticPr fontId="4"/>
  </si>
  <si>
    <t>ラコスケ</t>
    <phoneticPr fontId="4"/>
  </si>
  <si>
    <t>色１</t>
    <rPh sb="0" eb="1">
      <t>イロ</t>
    </rPh>
    <phoneticPr fontId="4"/>
  </si>
  <si>
    <t>ｶﾗﾌﾙ</t>
    <phoneticPr fontId="4"/>
  </si>
  <si>
    <t>ﾋﾟﾝｸ</t>
    <phoneticPr fontId="4"/>
  </si>
  <si>
    <t>ｸﾞﾚｰ</t>
  </si>
  <si>
    <t>ｵﾚﾝｼﾞ</t>
    <phoneticPr fontId="4"/>
  </si>
  <si>
    <t>色２</t>
    <rPh sb="0" eb="1">
      <t>イロ</t>
    </rPh>
    <phoneticPr fontId="4"/>
  </si>
  <si>
    <t>古－大</t>
    <phoneticPr fontId="4"/>
  </si>
  <si>
    <t>新－大</t>
    <phoneticPr fontId="4"/>
  </si>
  <si>
    <t>新－子</t>
    <phoneticPr fontId="4"/>
  </si>
  <si>
    <t>古－子</t>
    <phoneticPr fontId="4"/>
  </si>
  <si>
    <t>大きさ</t>
    <rPh sb="0" eb="1">
      <t>オオ</t>
    </rPh>
    <phoneticPr fontId="4"/>
  </si>
  <si>
    <t>２×２</t>
  </si>
  <si>
    <t>1×1</t>
  </si>
  <si>
    <t>1×２</t>
  </si>
  <si>
    <t>1×１</t>
  </si>
  <si>
    <t>備考１</t>
    <rPh sb="0" eb="2">
      <t>ビコウ</t>
    </rPh>
    <phoneticPr fontId="4"/>
  </si>
  <si>
    <t>机載せ可</t>
  </si>
  <si>
    <t>備考２</t>
    <rPh sb="0" eb="2">
      <t>ビコウ</t>
    </rPh>
    <phoneticPr fontId="4"/>
  </si>
  <si>
    <t>任意</t>
    <rPh sb="0" eb="2">
      <t>ニンイ</t>
    </rPh>
    <phoneticPr fontId="4"/>
  </si>
  <si>
    <t>壁紙・絨毯リスト</t>
    <rPh sb="0" eb="2">
      <t>カベガミ</t>
    </rPh>
    <rPh sb="3" eb="5">
      <t>ジュウタン</t>
    </rPh>
    <phoneticPr fontId="4"/>
  </si>
  <si>
    <t>ハッピールームアカデミーで、ペアで揃えて点数が入るのはテーマだけです。シリーズは家具シリーズコンプリート前提で、プラスすることで点が入ります。</t>
    <rPh sb="17" eb="18">
      <t>ソロ</t>
    </rPh>
    <rPh sb="20" eb="22">
      <t>テンスウ</t>
    </rPh>
    <rPh sb="23" eb="24">
      <t>ハイ</t>
    </rPh>
    <rPh sb="52" eb="54">
      <t>ゼンテイ</t>
    </rPh>
    <phoneticPr fontId="4"/>
  </si>
  <si>
    <t>アジアなすだれ</t>
  </si>
  <si>
    <t>アジアシリーズ</t>
  </si>
  <si>
    <t>ラブリーかべがみ</t>
  </si>
  <si>
    <t>ラブリーシリーズ</t>
  </si>
  <si>
    <t>シックなかべ</t>
  </si>
  <si>
    <t>シックシリーズ</t>
  </si>
  <si>
    <t>カントリーなかべがみ</t>
  </si>
  <si>
    <t>カントリーシリーズ</t>
  </si>
  <si>
    <t>リゾートなかべ</t>
  </si>
  <si>
    <t>リゾートシリーズ</t>
  </si>
  <si>
    <t>あおいかべ</t>
  </si>
  <si>
    <t>あおシリーズ</t>
  </si>
  <si>
    <t>モノクロなかべがみ</t>
  </si>
  <si>
    <t>モノクロシリーズ</t>
  </si>
  <si>
    <t>ロイヤルなかべがみ</t>
  </si>
  <si>
    <t>ロイヤルシリーズ</t>
  </si>
  <si>
    <t>みどりのかべがみ</t>
  </si>
  <si>
    <t>みどりシリーズ</t>
  </si>
  <si>
    <t>ログハウスのかべ</t>
  </si>
  <si>
    <t>ログシリーズ</t>
  </si>
  <si>
    <t>カラフルなかべ</t>
  </si>
  <si>
    <t>カラフルシリーズ</t>
  </si>
  <si>
    <t>ロボのかべがみ</t>
  </si>
  <si>
    <t>ロボシリーズ</t>
  </si>
  <si>
    <t>ゆきだるまのかべがみ</t>
  </si>
  <si>
    <t>ゆきだるまシリーズ</t>
  </si>
  <si>
    <t>非売品</t>
    <rPh sb="0" eb="3">
      <t>ヒバイヒン</t>
    </rPh>
    <phoneticPr fontId="4"/>
  </si>
  <si>
    <t>きのこのもりのかべ</t>
  </si>
  <si>
    <t>きのこシリーズ</t>
  </si>
  <si>
    <t>こうやのかべ</t>
  </si>
  <si>
    <t>ウエスタンテーマ</t>
  </si>
  <si>
    <t>ローラン</t>
    <phoneticPr fontId="4"/>
  </si>
  <si>
    <t>ほしぞらのかべ</t>
  </si>
  <si>
    <t>うちゅうテーマ</t>
  </si>
  <si>
    <t>ブルーシートかべ</t>
  </si>
  <si>
    <t>こうじテーマ</t>
  </si>
  <si>
    <t>プロレスのかべ</t>
  </si>
  <si>
    <t>プロレステーマ</t>
  </si>
  <si>
    <t>うらにわのかべ</t>
  </si>
  <si>
    <t>ガーデンテーマ</t>
  </si>
  <si>
    <t>おもちゃなかべがみ</t>
  </si>
  <si>
    <t>ベビーテーマ</t>
  </si>
  <si>
    <t>おおうなばらのかべ</t>
  </si>
  <si>
    <t>かいぞくテーマ</t>
  </si>
  <si>
    <t>じっけんしつのかべ</t>
  </si>
  <si>
    <t>サイエンティストテーマ</t>
  </si>
  <si>
    <t>みずたまのかべがみ</t>
  </si>
  <si>
    <t>はながらのかべがみ</t>
  </si>
  <si>
    <t>キャッチーなかべ</t>
  </si>
  <si>
    <t>サイケなかべがみ</t>
  </si>
  <si>
    <t>モザイクタイルのかべ</t>
  </si>
  <si>
    <t>あおいタイルのかべ</t>
  </si>
  <si>
    <t>きいろのつちかべ</t>
  </si>
  <si>
    <t>クラシックなかべがみ</t>
  </si>
  <si>
    <t>くさばなのかべがみ</t>
  </si>
  <si>
    <t>フルーツかべがみ</t>
  </si>
  <si>
    <t>バラのかべがみ</t>
  </si>
  <si>
    <t>ふるいレンガのかべ</t>
  </si>
  <si>
    <t>しょうじ</t>
  </si>
  <si>
    <t>いしのかべ</t>
  </si>
  <si>
    <t>コンクリートのかべ</t>
  </si>
  <si>
    <t>トタンのかべ</t>
  </si>
  <si>
    <t>ウッディーなかべ</t>
  </si>
  <si>
    <t>コロニアルなラティス</t>
  </si>
  <si>
    <t>おんがくしつのかべ</t>
  </si>
  <si>
    <t>まちやくばのかべ</t>
  </si>
  <si>
    <t>ヨーロピアンなかべ</t>
  </si>
  <si>
    <t>オリエンタルラティス</t>
  </si>
  <si>
    <t>ルネッサンスなかべ</t>
  </si>
  <si>
    <t>おうちょうのかべ</t>
  </si>
  <si>
    <t>きれいなガラスのかべ</t>
  </si>
  <si>
    <t>バンブーなかべ</t>
  </si>
  <si>
    <t>つたのかべ</t>
  </si>
  <si>
    <t>エジプトなかべ</t>
  </si>
  <si>
    <t>チャイナなかべ</t>
  </si>
  <si>
    <t>アラビアかべがみ</t>
  </si>
  <si>
    <t>ファクトリーなかべ</t>
  </si>
  <si>
    <t>ほんだなのかべ</t>
  </si>
  <si>
    <t>おかしのいえのかべ</t>
  </si>
  <si>
    <t>だましえのかべ</t>
  </si>
  <si>
    <t>こうげんなかべ</t>
  </si>
  <si>
    <t>みなみのうみなかべ</t>
  </si>
  <si>
    <t>さばくなかべ</t>
  </si>
  <si>
    <t>あきちのかべ</t>
  </si>
  <si>
    <t>くものうえのかべ</t>
  </si>
  <si>
    <t>やけいのかべ</t>
  </si>
  <si>
    <t>よくあるかべがみ</t>
  </si>
  <si>
    <t>スーパーマリオのかべ</t>
  </si>
  <si>
    <t>マリオテーマ</t>
    <phoneticPr fontId="4"/>
  </si>
  <si>
    <t>アジアなラグ</t>
  </si>
  <si>
    <t>ラブリーじゅうたん</t>
  </si>
  <si>
    <t>シックなじゅうたん</t>
  </si>
  <si>
    <t>カントリーなゆか</t>
  </si>
  <si>
    <t>リゾートなゆか</t>
  </si>
  <si>
    <t>あおいゆか</t>
  </si>
  <si>
    <t>モノクロタイルのゆか</t>
  </si>
  <si>
    <t>ロイヤルなゆか</t>
  </si>
  <si>
    <t>みどりのじゅうたん</t>
  </si>
  <si>
    <t>ログハウスのゆか</t>
  </si>
  <si>
    <t>カラフルなゆか</t>
  </si>
  <si>
    <t>ロボのゆか</t>
  </si>
  <si>
    <t>ゆきだるまじゅうたん</t>
  </si>
  <si>
    <t>きのこのもりのゆか</t>
  </si>
  <si>
    <t>こうやのゆか</t>
  </si>
  <si>
    <t>げつめんのゆか</t>
  </si>
  <si>
    <t>ひびわれたどうろ</t>
  </si>
  <si>
    <t>プロレスのゆか</t>
  </si>
  <si>
    <t>しばふのゆか</t>
  </si>
  <si>
    <t>おもちゃなゆか</t>
  </si>
  <si>
    <t>かんぱんのゆか</t>
  </si>
  <si>
    <t>じっけんしつのゆか</t>
  </si>
  <si>
    <t>みずたまのゆか</t>
  </si>
  <si>
    <t>あかくろタイルのゆか</t>
  </si>
  <si>
    <t>きいろいピータイル</t>
  </si>
  <si>
    <t>みどりのピータイル</t>
  </si>
  <si>
    <t>ハニカムタイルのゆか</t>
  </si>
  <si>
    <t>モザイクタイルのゆか</t>
  </si>
  <si>
    <t>ヨーロピアンなゆか</t>
  </si>
  <si>
    <t>きゅうでんのゆか</t>
  </si>
  <si>
    <t>おうちょうなゆか</t>
  </si>
  <si>
    <t>さわやかタイルのゆか</t>
  </si>
  <si>
    <t>だいりせきのゆか</t>
  </si>
  <si>
    <t>あらいタイルのゆか</t>
  </si>
  <si>
    <t>たたみ</t>
  </si>
  <si>
    <t>ランダムなしきいし</t>
  </si>
  <si>
    <t>コンクリートのゆか</t>
  </si>
  <si>
    <t>よせぎざいくのゆか</t>
  </si>
  <si>
    <t>おんがくしつのゆか</t>
  </si>
  <si>
    <t>すすけたじゅうたん</t>
  </si>
  <si>
    <t>あかいじゅうたん</t>
  </si>
  <si>
    <t>くさばなのじゅうたん</t>
  </si>
  <si>
    <t>ごうかなじゅうたん</t>
  </si>
  <si>
    <t>オリエンタルなラグ</t>
  </si>
  <si>
    <t>アラビアじゅうたん</t>
  </si>
  <si>
    <t>しょさいのじゅうたん</t>
  </si>
  <si>
    <t>まるいじゅうたん</t>
  </si>
  <si>
    <t>フルーツじゅうたん</t>
  </si>
  <si>
    <t>ぎゅうがわのしきもの</t>
  </si>
  <si>
    <t>しらきのフローリング</t>
  </si>
  <si>
    <t>ふるいフローリング</t>
  </si>
  <si>
    <t>バンブーなゆか</t>
  </si>
  <si>
    <t>てっぱんのゆか</t>
  </si>
  <si>
    <t>むしろ</t>
  </si>
  <si>
    <t>おかしのいえのゆか</t>
  </si>
  <si>
    <t>だましえのゆか</t>
  </si>
  <si>
    <t>そうげんのゆか</t>
  </si>
  <si>
    <t>みなみのしまなゆか</t>
  </si>
  <si>
    <t>さばくなゆか</t>
  </si>
  <si>
    <t>あきちのゆか</t>
  </si>
  <si>
    <t>くものじゅうたん</t>
  </si>
  <si>
    <t>よくあるゆかいた</t>
  </si>
  <si>
    <t>スーパーマリオのゆか</t>
    <phoneticPr fontId="4"/>
  </si>
  <si>
    <t>服リスト</t>
    <rPh sb="0" eb="1">
      <t>フク</t>
    </rPh>
    <phoneticPr fontId="4"/>
  </si>
  <si>
    <t>備考</t>
    <rPh sb="0" eb="2">
      <t>ビコウ</t>
    </rPh>
    <phoneticPr fontId="4"/>
  </si>
  <si>
    <t>さぎょうぎ</t>
  </si>
  <si>
    <t>しぶい</t>
  </si>
  <si>
    <t>アルバイト</t>
  </si>
  <si>
    <t>不可</t>
    <rPh sb="0" eb="2">
      <t>フカ</t>
    </rPh>
    <phoneticPr fontId="4"/>
  </si>
  <si>
    <t>１ばんだまのふく</t>
  </si>
  <si>
    <t>２ばんだまのふく</t>
  </si>
  <si>
    <t>３ばんだまのふく</t>
  </si>
  <si>
    <t>４ばんだまのふく</t>
  </si>
  <si>
    <t>５ばんだまのふく</t>
  </si>
  <si>
    <t>６ばんだまのふく</t>
  </si>
  <si>
    <t>７ばんだまのふく</t>
  </si>
  <si>
    <t>８ばんだまのふく</t>
  </si>
  <si>
    <t>９ばんだまのふく</t>
  </si>
  <si>
    <t>あしあとのふく</t>
  </si>
  <si>
    <t>フラワーなふく</t>
  </si>
  <si>
    <t>カワイイ</t>
  </si>
  <si>
    <t>チューリップのふく</t>
  </si>
  <si>
    <t>さくらんぼのふく</t>
  </si>
  <si>
    <t>ドクロのふく</t>
  </si>
  <si>
    <t>カッコイイ</t>
  </si>
  <si>
    <t>やじるしのふく</t>
  </si>
  <si>
    <t>カミナリのふく</t>
  </si>
  <si>
    <t>ＭＶＰＴシャツ</t>
  </si>
  <si>
    <t>ＢＢのふく</t>
  </si>
  <si>
    <t>かえるのふく</t>
  </si>
  <si>
    <t>クマのふく</t>
  </si>
  <si>
    <t>うさぎのふく</t>
  </si>
  <si>
    <t>ゾウのふく</t>
  </si>
  <si>
    <t>スペードのふく</t>
  </si>
  <si>
    <t>ダイヤのふく</t>
  </si>
  <si>
    <t>クラブのふく</t>
  </si>
  <si>
    <t>おちついた</t>
  </si>
  <si>
    <t>ハートのふく</t>
  </si>
  <si>
    <t>いちばんぼしのふく</t>
  </si>
  <si>
    <t>なんかよくみるふく</t>
  </si>
  <si>
    <t>エースのふく</t>
  </si>
  <si>
    <t>Ｎｏ．１のふく</t>
  </si>
  <si>
    <t>Ｎｏ．２のふく</t>
  </si>
  <si>
    <t>Ｎｏ．３のふく</t>
  </si>
  <si>
    <t>Ｎｏ．４のふく</t>
  </si>
  <si>
    <t>Ｎｏ．５のふく</t>
  </si>
  <si>
    <t>Ｎｏ．２３のふく</t>
  </si>
  <si>
    <t>Ｎｏ．６７のふく</t>
  </si>
  <si>
    <t>おにいさんのふく</t>
  </si>
  <si>
    <t>おとうとさんのふく</t>
    <phoneticPr fontId="4"/>
  </si>
  <si>
    <t>そらのふく</t>
  </si>
  <si>
    <t>しののめなふく</t>
  </si>
  <si>
    <t>かすみのふく</t>
  </si>
  <si>
    <t>サンセットなふく</t>
  </si>
  <si>
    <t>グランブルーなふく</t>
  </si>
  <si>
    <t>ピーチなふく</t>
  </si>
  <si>
    <t>レインボーなふく</t>
  </si>
  <si>
    <t>こおりイチゴのふく</t>
  </si>
  <si>
    <t>オレンジソーダなふく</t>
  </si>
  <si>
    <t>グレープソーダなふく</t>
  </si>
  <si>
    <t>メロンソーダなふく</t>
  </si>
  <si>
    <t>ブルーハワイなふく</t>
  </si>
  <si>
    <t>いちごソーダなふく</t>
  </si>
  <si>
    <t>めだつチェッカーふく</t>
  </si>
  <si>
    <t>あかチェッカーのふく</t>
  </si>
  <si>
    <t>チェッカーのふく</t>
  </si>
  <si>
    <t>あおチェックのふく</t>
  </si>
  <si>
    <t>あかチェックのふく</t>
  </si>
  <si>
    <t>めだつボーダーのふく</t>
  </si>
  <si>
    <t>みどりボーダーのふく</t>
  </si>
  <si>
    <t>きいろボーダーのふく</t>
  </si>
  <si>
    <t>むらさきボーダーふく</t>
  </si>
  <si>
    <t>くろあかラガーシャツ</t>
  </si>
  <si>
    <t>あかしろラガーシャツ</t>
  </si>
  <si>
    <t>マリンボーダーのふく</t>
  </si>
  <si>
    <t>いちごボーダーなふく</t>
  </si>
  <si>
    <t>プリズンなふく</t>
  </si>
  <si>
    <t>きいろタータンのふく</t>
  </si>
  <si>
    <t>あきのタータンのふく</t>
  </si>
  <si>
    <t>シアンタータンのふく</t>
  </si>
  <si>
    <t>きいろツイードのふく</t>
  </si>
  <si>
    <t>ピンクツイードのふく</t>
  </si>
  <si>
    <t>みずいろこうしのふく</t>
  </si>
  <si>
    <t>あきいろこうしのふく</t>
  </si>
  <si>
    <t>ゆめいろこうしのふく</t>
  </si>
  <si>
    <t>ギャンブラーなふく</t>
  </si>
  <si>
    <t>きのこもようのふく</t>
  </si>
  <si>
    <t>くろマーブルなふく</t>
  </si>
  <si>
    <t>しろマーブルなふく</t>
  </si>
  <si>
    <t>いちごマーブルなふく</t>
  </si>
  <si>
    <t>パープルドットのふく</t>
  </si>
  <si>
    <t>はるのみずたまのふく</t>
  </si>
  <si>
    <t>きいろみずたまのふく</t>
  </si>
  <si>
    <t>あおいみずたまのふく</t>
  </si>
  <si>
    <t>しぶいたてじまのふく</t>
  </si>
  <si>
    <t>じみなたてじまのふく</t>
  </si>
  <si>
    <t>ヒルのふく</t>
  </si>
  <si>
    <t>きみょう</t>
  </si>
  <si>
    <t>ベジタリアンなふく</t>
  </si>
  <si>
    <t>いかしたラインのふく</t>
  </si>
  <si>
    <t>やがらのふく</t>
  </si>
  <si>
    <t>バーバーなふく</t>
  </si>
  <si>
    <t>みどりチェックのふく</t>
  </si>
  <si>
    <t>ブルーチェックのふく</t>
  </si>
  <si>
    <t>ミントギンガムなふく</t>
  </si>
  <si>
    <t>ベリーギンガムなふく</t>
  </si>
  <si>
    <t>いちごギンガムのふく</t>
  </si>
  <si>
    <t>レモンギンガムのふく</t>
  </si>
  <si>
    <t>わかばギンガムのふく</t>
  </si>
  <si>
    <t>ふかいタータンのふく</t>
  </si>
  <si>
    <t>ピンクタータンのふく</t>
  </si>
  <si>
    <t>しぶいタータンのふく</t>
  </si>
  <si>
    <t>グレータータンのふく</t>
  </si>
  <si>
    <t>みどりのニット</t>
  </si>
  <si>
    <t>すずしげなニット</t>
  </si>
  <si>
    <t>レインボーなニット</t>
  </si>
  <si>
    <t>ゆきぐになニット</t>
  </si>
  <si>
    <t>ネイティブニット</t>
  </si>
  <si>
    <t>トラッドなニット</t>
  </si>
  <si>
    <t>いかめしいニット</t>
  </si>
  <si>
    <t>こげちゃのニット</t>
  </si>
  <si>
    <t>つちいろのニット</t>
  </si>
  <si>
    <t>はながらのニット</t>
  </si>
  <si>
    <t>はながらのワンピース</t>
  </si>
  <si>
    <t>きいろいワンピース</t>
  </si>
  <si>
    <t>しろいはなのふく</t>
  </si>
  <si>
    <t>ゆめのはながらのふく</t>
  </si>
  <si>
    <t>はながらのアロハ</t>
  </si>
  <si>
    <t>はながらのゆうぜん</t>
  </si>
  <si>
    <t>ピンクはながらのふく</t>
  </si>
  <si>
    <t>はでなはなのふく</t>
  </si>
  <si>
    <t>しろじのバラのふく</t>
  </si>
  <si>
    <t>あおじのバラのふく</t>
  </si>
  <si>
    <t>ロータスなふく</t>
  </si>
  <si>
    <t>チョコミントなふく</t>
  </si>
  <si>
    <t>はっぱがらのふく</t>
  </si>
  <si>
    <t>レトロボンダイなふく</t>
  </si>
  <si>
    <t>レトロオレンジなふく</t>
  </si>
  <si>
    <t>はっぱのふく</t>
  </si>
  <si>
    <t>あきいろはっぱなふく</t>
  </si>
  <si>
    <t>くさのふく</t>
  </si>
  <si>
    <t>ゆきのふく</t>
  </si>
  <si>
    <t>ラブリーなふく</t>
  </si>
  <si>
    <t>バブルなふく</t>
  </si>
  <si>
    <t>からくさもようのふく</t>
  </si>
  <si>
    <t>マーブルもようのふく</t>
  </si>
  <si>
    <t>サイケデリックなふく</t>
  </si>
  <si>
    <t>ヌーボーなふく</t>
  </si>
  <si>
    <t>ブラウンタイルなふく</t>
  </si>
  <si>
    <t>ブルータイルなふく</t>
  </si>
  <si>
    <t>スペクトルなふく</t>
  </si>
  <si>
    <t>レクタングルなふく</t>
  </si>
  <si>
    <t>ファイアーなふく</t>
  </si>
  <si>
    <t>デンジャラスなふく</t>
  </si>
  <si>
    <t>グレースのふく</t>
  </si>
  <si>
    <t>フューチャーなふく</t>
  </si>
  <si>
    <t>オプティカルなふく</t>
  </si>
  <si>
    <t>トゥインクルなふく</t>
  </si>
  <si>
    <t>スターなふく</t>
  </si>
  <si>
    <t>よぞらなふく</t>
  </si>
  <si>
    <t>アメジストなふく</t>
  </si>
  <si>
    <t>ネビュラなふく</t>
  </si>
  <si>
    <t>サイコロのふく</t>
  </si>
  <si>
    <t>ブロックのふく</t>
  </si>
  <si>
    <t>くみおびのふく</t>
  </si>
  <si>
    <t>メルヘンなドレス</t>
  </si>
  <si>
    <t>シンメトリーなふく</t>
  </si>
  <si>
    <t>ストレンジなふく</t>
  </si>
  <si>
    <t>シャギーなふく</t>
  </si>
  <si>
    <t>たんぼぎ</t>
  </si>
  <si>
    <t>いげたもようのふく</t>
  </si>
  <si>
    <t>めいさいなふく</t>
  </si>
  <si>
    <t>かんれいめいさいふく</t>
  </si>
  <si>
    <t>デザートめいさいふく</t>
  </si>
  <si>
    <t>ゼブラなふく</t>
  </si>
  <si>
    <t>とらじまのふく</t>
  </si>
  <si>
    <t>ホルスタインなふく</t>
  </si>
  <si>
    <t>ひょうがらのふく</t>
  </si>
  <si>
    <t>キリンのふく</t>
  </si>
  <si>
    <t>てんとうむしのふく</t>
  </si>
  <si>
    <t>あげはのふく</t>
  </si>
  <si>
    <t>スパイダーなふく</t>
  </si>
  <si>
    <t>あおむしのふく</t>
  </si>
  <si>
    <t>あかいネットのふく</t>
  </si>
  <si>
    <t>なつみかんのふく</t>
  </si>
  <si>
    <t>キウイのふく</t>
  </si>
  <si>
    <t>すいかのふく</t>
  </si>
  <si>
    <t>いちごのふく</t>
  </si>
  <si>
    <t>ぶどうのふく</t>
  </si>
  <si>
    <t>メロンのふく</t>
  </si>
  <si>
    <t>ピンクスパンコール</t>
  </si>
  <si>
    <t>プリンなふく</t>
  </si>
  <si>
    <t>ホットドッグなふく</t>
  </si>
  <si>
    <t>ミックスサンドなふく</t>
  </si>
  <si>
    <t>ドラゴンスーツ</t>
  </si>
  <si>
    <t>アジアなあおいふく</t>
  </si>
  <si>
    <t>ピンクチャイナなふく</t>
  </si>
  <si>
    <t>ブルーチャイナなふく</t>
  </si>
  <si>
    <t>エンボスなふく</t>
  </si>
  <si>
    <t>ポリネシアンなふく</t>
  </si>
  <si>
    <t>リボンのふく</t>
  </si>
  <si>
    <t>ゴシックなふく</t>
  </si>
  <si>
    <t>むらさきのコルセット</t>
  </si>
  <si>
    <t>オレンジのコルセット</t>
  </si>
  <si>
    <t>グリーンのコルセット</t>
  </si>
  <si>
    <t>なのはなのボレロ</t>
  </si>
  <si>
    <t>かくちょうたかいふく</t>
  </si>
  <si>
    <t>みどりのカーディガン</t>
  </si>
  <si>
    <t>ノルディックなドレス</t>
  </si>
  <si>
    <t>アジアなれいふく</t>
  </si>
  <si>
    <t>ウェスタンなふく</t>
  </si>
  <si>
    <t>あかずきんのふく</t>
  </si>
  <si>
    <t>おうさまのふく</t>
  </si>
  <si>
    <t>まじょのふく</t>
  </si>
  <si>
    <t>しょうぼうふく</t>
  </si>
  <si>
    <t>がくしのふく</t>
  </si>
  <si>
    <t>ホーリーなふく</t>
  </si>
  <si>
    <t>キャプテンのふく</t>
  </si>
  <si>
    <t>しのびのふく</t>
  </si>
  <si>
    <t>どうけしのふく</t>
  </si>
  <si>
    <t>はくい</t>
  </si>
  <si>
    <t>ボーンなふく</t>
  </si>
  <si>
    <t>ジッパーのふく</t>
  </si>
  <si>
    <t>ほうたいのふく</t>
  </si>
  <si>
    <t>へいたいのふく</t>
  </si>
  <si>
    <t>セーラーふく</t>
  </si>
  <si>
    <t>レゲエなふく</t>
  </si>
  <si>
    <t>らくだいろのふく</t>
  </si>
  <si>
    <t>チロリアンなふく</t>
  </si>
  <si>
    <t>ホテルマンなふく</t>
  </si>
  <si>
    <t>きもの</t>
  </si>
  <si>
    <t>タキシード</t>
  </si>
  <si>
    <t>たんけんふく</t>
  </si>
  <si>
    <t>オランダなふく</t>
  </si>
  <si>
    <t>ギリシャなふく</t>
  </si>
  <si>
    <t>じゅんぱくのドレス</t>
  </si>
  <si>
    <t>ウェイトレスなふく</t>
  </si>
  <si>
    <t>プリンセスなふく</t>
  </si>
  <si>
    <t>アンデルセンなふく</t>
  </si>
  <si>
    <t>スパニッシュなふく</t>
  </si>
  <si>
    <t>ラテンなユニフォーム</t>
  </si>
  <si>
    <t>あかいダウンベスト</t>
  </si>
  <si>
    <t>じゅうきしのふく</t>
  </si>
  <si>
    <t>ラメいりのふく</t>
  </si>
  <si>
    <t>ナイルなふく</t>
  </si>
  <si>
    <t>クロスたすきなふく</t>
  </si>
  <si>
    <t>プロレススーツ</t>
  </si>
  <si>
    <t>けいかんのふく</t>
  </si>
  <si>
    <t>ポンチョ</t>
  </si>
  <si>
    <t>うさぎなふく</t>
  </si>
  <si>
    <t>チュウカなふく</t>
  </si>
  <si>
    <t>チアリーダーなふく</t>
  </si>
  <si>
    <t>レーサーなふく</t>
  </si>
  <si>
    <t>オレンジさぎょうぎ</t>
  </si>
  <si>
    <t>ブリキのふく</t>
  </si>
  <si>
    <t>うろこよろい</t>
  </si>
  <si>
    <t>てつのかっちゅう</t>
  </si>
  <si>
    <t>きんのかっちゅう</t>
  </si>
  <si>
    <t>あかジャージ</t>
  </si>
  <si>
    <t>やきゅうのふく</t>
  </si>
  <si>
    <t>ボアつきのコート</t>
  </si>
  <si>
    <t>きぞくのコート</t>
  </si>
  <si>
    <t>げんしじんなふく</t>
  </si>
  <si>
    <t>カビたふく</t>
  </si>
  <si>
    <t>服分類</t>
    <rPh sb="0" eb="1">
      <t>フク</t>
    </rPh>
    <rPh sb="1" eb="3">
      <t>ブンルイ</t>
    </rPh>
    <phoneticPr fontId="4"/>
  </si>
  <si>
    <t>カワイイ</t>
    <phoneticPr fontId="4"/>
  </si>
  <si>
    <t>カッコイイ</t>
    <phoneticPr fontId="4"/>
  </si>
  <si>
    <t>おちついた</t>
    <phoneticPr fontId="4"/>
  </si>
  <si>
    <t>きみょうな</t>
    <phoneticPr fontId="4"/>
  </si>
  <si>
    <t>好き住人</t>
    <phoneticPr fontId="4"/>
  </si>
  <si>
    <t>服</t>
    <rPh sb="0" eb="1">
      <t>フク</t>
    </rPh>
    <phoneticPr fontId="4"/>
  </si>
  <si>
    <t>ナッキー</t>
  </si>
  <si>
    <t>ボン</t>
  </si>
  <si>
    <t>アンヌ</t>
  </si>
  <si>
    <t>まりも</t>
  </si>
  <si>
    <t>リチャード</t>
  </si>
  <si>
    <t>あるみ</t>
  </si>
  <si>
    <t>ジョン</t>
  </si>
  <si>
    <t>スミモモ</t>
  </si>
  <si>
    <t>フォアグラ</t>
  </si>
  <si>
    <t>サブレ</t>
  </si>
  <si>
    <t>ペチカ</t>
  </si>
  <si>
    <t>ラッキー</t>
  </si>
  <si>
    <t>のりっぺ</t>
  </si>
  <si>
    <t>さくらじま</t>
  </si>
  <si>
    <t>シュバルツ</t>
  </si>
  <si>
    <t>ルナ</t>
  </si>
  <si>
    <t>ヴァヤシコフ</t>
  </si>
  <si>
    <t>キャラメル</t>
  </si>
  <si>
    <t>マコト</t>
  </si>
  <si>
    <t>ドク</t>
  </si>
  <si>
    <t>カルピ</t>
  </si>
  <si>
    <t>ロボ</t>
  </si>
  <si>
    <t>マーサ</t>
  </si>
  <si>
    <t>バニラ</t>
  </si>
  <si>
    <t>ゴンザレス</t>
  </si>
  <si>
    <t>セントアロー</t>
  </si>
  <si>
    <t>アイダホ</t>
  </si>
  <si>
    <t>ロッタ</t>
  </si>
  <si>
    <t>ベン</t>
  </si>
  <si>
    <t>アンチョビ</t>
  </si>
  <si>
    <t>チョキ</t>
  </si>
  <si>
    <t>ダンベル</t>
  </si>
  <si>
    <t>サバンナ</t>
  </si>
  <si>
    <t>チーフ</t>
  </si>
  <si>
    <t>ケンタ</t>
  </si>
  <si>
    <t>タンタン</t>
  </si>
  <si>
    <t>まんたろう</t>
  </si>
  <si>
    <t>ビアンカ</t>
  </si>
  <si>
    <t>ブンジロウ</t>
  </si>
  <si>
    <t>ぺしみち</t>
  </si>
  <si>
    <t>アデレード</t>
  </si>
  <si>
    <t>くるぶし</t>
  </si>
  <si>
    <t>ユーカリ</t>
  </si>
  <si>
    <t>クワトロ</t>
  </si>
  <si>
    <t>ペンタ</t>
  </si>
  <si>
    <t>メープル</t>
  </si>
  <si>
    <t>３ごう</t>
  </si>
  <si>
    <t>ユメコ</t>
  </si>
  <si>
    <t>アザラク</t>
  </si>
  <si>
    <t>リッキー</t>
  </si>
  <si>
    <t>チッチ</t>
  </si>
  <si>
    <t>ニコバン</t>
  </si>
  <si>
    <t>エイプリル</t>
  </si>
  <si>
    <t>ガンテツ</t>
  </si>
  <si>
    <t>アポロ</t>
  </si>
  <si>
    <t>タコリーナ</t>
  </si>
  <si>
    <t>１ごう</t>
  </si>
  <si>
    <t>オリビア</t>
  </si>
  <si>
    <t>アルベルト</t>
  </si>
  <si>
    <t>ジェーン</t>
  </si>
  <si>
    <t>ジャン</t>
  </si>
  <si>
    <t>クッチャネ</t>
  </si>
  <si>
    <t>アラン</t>
  </si>
  <si>
    <t>ブーケ</t>
  </si>
  <si>
    <t>サブリナ</t>
  </si>
  <si>
    <t>ポーラ</t>
  </si>
  <si>
    <t>ちとせ</t>
  </si>
  <si>
    <t>トンコ</t>
  </si>
  <si>
    <t>グラさん</t>
  </si>
  <si>
    <t>シルエット</t>
  </si>
  <si>
    <t>しもやけ</t>
  </si>
  <si>
    <t>ルーシー</t>
  </si>
  <si>
    <t>ミント</t>
  </si>
  <si>
    <t>レベッカ</t>
  </si>
  <si>
    <t>キャビア</t>
  </si>
  <si>
    <t>ビス</t>
  </si>
  <si>
    <t>２ごう</t>
  </si>
  <si>
    <t>キング</t>
  </si>
  <si>
    <t>ユキ</t>
  </si>
  <si>
    <t>セバスチャン</t>
  </si>
  <si>
    <t>ガリガリ</t>
  </si>
  <si>
    <t>クロコ</t>
  </si>
  <si>
    <t>ララミー</t>
  </si>
  <si>
    <t>さわやかな</t>
    <phoneticPr fontId="4"/>
  </si>
  <si>
    <t>しぶい</t>
    <phoneticPr fontId="4"/>
  </si>
  <si>
    <t>ピータン</t>
  </si>
  <si>
    <t>パトラ</t>
  </si>
  <si>
    <t>メルボルン</t>
  </si>
  <si>
    <t>マグロ</t>
  </si>
  <si>
    <t>バズレー</t>
  </si>
  <si>
    <t>ロビン</t>
  </si>
  <si>
    <t>ブレンダ</t>
  </si>
  <si>
    <t>グルミン</t>
  </si>
  <si>
    <t>トミ</t>
  </si>
  <si>
    <t>おとうとさんのふく</t>
  </si>
  <si>
    <t>モモチ</t>
  </si>
  <si>
    <t>レイニー</t>
  </si>
  <si>
    <t>リリアン</t>
  </si>
  <si>
    <t>パッチ</t>
  </si>
  <si>
    <t>ゲンジ</t>
  </si>
  <si>
    <t>ガチャ</t>
  </si>
  <si>
    <t>アップリケ</t>
  </si>
  <si>
    <t>まきば</t>
  </si>
  <si>
    <t>さるお</t>
  </si>
  <si>
    <t>モサキチ</t>
  </si>
  <si>
    <t>コージィ</t>
  </si>
  <si>
    <t>たいへいた</t>
  </si>
  <si>
    <t>ロデオ</t>
  </si>
  <si>
    <t>おくたろう</t>
  </si>
  <si>
    <t>やよい</t>
  </si>
  <si>
    <t>チャウヤン</t>
  </si>
  <si>
    <t>エテキチ</t>
  </si>
  <si>
    <t>フルメタル</t>
  </si>
  <si>
    <t>ゴメス</t>
  </si>
  <si>
    <t>セルバンテス</t>
  </si>
  <si>
    <t>きんぞう</t>
  </si>
  <si>
    <t>ジーニョ</t>
  </si>
  <si>
    <t>エレフィン</t>
  </si>
  <si>
    <t>たま</t>
  </si>
  <si>
    <t>サム</t>
  </si>
  <si>
    <t>サルモンティ</t>
  </si>
  <si>
    <t>パーチク</t>
  </si>
  <si>
    <t>オパール</t>
  </si>
  <si>
    <t>ビンタ</t>
  </si>
  <si>
    <t>チョモラン</t>
  </si>
  <si>
    <t>タキュ</t>
  </si>
  <si>
    <t>マール</t>
  </si>
  <si>
    <t>サリー</t>
  </si>
  <si>
    <t>ヒャクパー</t>
  </si>
  <si>
    <t>かぶきち</t>
  </si>
  <si>
    <t>ピーチク</t>
  </si>
  <si>
    <t>サラ</t>
  </si>
  <si>
    <t>ヒュージ</t>
  </si>
  <si>
    <t>ピース</t>
  </si>
  <si>
    <t>グレオ</t>
  </si>
  <si>
    <t>ジンペイ</t>
  </si>
  <si>
    <t>とめ</t>
  </si>
  <si>
    <t>ツバクロ</t>
  </si>
  <si>
    <t>らっきょ</t>
  </si>
  <si>
    <t>ダルマン</t>
  </si>
  <si>
    <t>トラこ</t>
  </si>
  <si>
    <t>トロワ</t>
  </si>
  <si>
    <t>キャロライン</t>
  </si>
  <si>
    <t>ハムカツ</t>
  </si>
  <si>
    <t>イザベラ</t>
  </si>
  <si>
    <t>メリヤス</t>
  </si>
  <si>
    <t>スパーク</t>
  </si>
  <si>
    <t>オーロラ</t>
  </si>
  <si>
    <t>スミ</t>
  </si>
  <si>
    <t>アンデス</t>
  </si>
  <si>
    <t>ももこ</t>
  </si>
  <si>
    <t>帽子・アクセサリーリスト</t>
    <rPh sb="0" eb="2">
      <t>ボウシ</t>
    </rPh>
    <phoneticPr fontId="4"/>
  </si>
  <si>
    <t>あおいニットぼう</t>
  </si>
  <si>
    <t>あおいリボン</t>
  </si>
  <si>
    <t>あかいキャップ</t>
  </si>
  <si>
    <t>あかいリボン</t>
  </si>
  <si>
    <t>あかちゃんのぼうし</t>
  </si>
  <si>
    <t>あかボンボンニット</t>
  </si>
  <si>
    <t>アフロ</t>
  </si>
  <si>
    <t>アラビアのぼうし</t>
  </si>
  <si>
    <t>あんぜんヘルメット</t>
  </si>
  <si>
    <t>ウォーボネット</t>
  </si>
  <si>
    <t>うさぎのかぶりもの</t>
  </si>
  <si>
    <t>うしのほね</t>
  </si>
  <si>
    <t>おうかん</t>
  </si>
  <si>
    <t>おとうとさんのぼうし</t>
  </si>
  <si>
    <t>おにいさんのぼうし</t>
  </si>
  <si>
    <t>オランダのぼうし</t>
  </si>
  <si>
    <t>オレンジニットぼう</t>
  </si>
  <si>
    <t>おんがくかのかつら</t>
  </si>
  <si>
    <t>かいぞくのぼうし</t>
  </si>
  <si>
    <t>がくしのぼうし</t>
  </si>
  <si>
    <t>カンバッヂのニット</t>
  </si>
  <si>
    <t>きいろいキャップ</t>
  </si>
  <si>
    <t>きいろいリボン</t>
  </si>
  <si>
    <t>キャスケット</t>
  </si>
  <si>
    <t>キャプテンのぼうし</t>
  </si>
  <si>
    <t>クイーンのかんむり</t>
  </si>
  <si>
    <t>くろいキャップ</t>
  </si>
  <si>
    <t>けいかんのぼうし</t>
  </si>
  <si>
    <t>ゲイシャさん</t>
  </si>
  <si>
    <t>コックさんのぼうし</t>
  </si>
  <si>
    <t>コンバットヘルメット</t>
  </si>
  <si>
    <t>サイクルヘルメット</t>
  </si>
  <si>
    <t>じゅうきしのぼうし</t>
  </si>
  <si>
    <t>じゅんぱくのヴェール</t>
  </si>
  <si>
    <t>しろいキャップ</t>
  </si>
  <si>
    <t>しょうぼうしのぼうし</t>
  </si>
  <si>
    <t>シルクハット</t>
  </si>
  <si>
    <t>すいえいキャップ</t>
  </si>
  <si>
    <t>ソンブレロ</t>
  </si>
  <si>
    <t>ターバン</t>
  </si>
  <si>
    <t>たんけんぼう</t>
  </si>
  <si>
    <t>ダンディなぼうし</t>
  </si>
  <si>
    <t>チャイナハット</t>
  </si>
  <si>
    <t>ちょんまげ</t>
  </si>
  <si>
    <t>チロリアンハット</t>
  </si>
  <si>
    <t>つきのかみかざり</t>
  </si>
  <si>
    <t>テンガロンハット</t>
  </si>
  <si>
    <t>てんしのわ</t>
  </si>
  <si>
    <t>どうけしのぼうし</t>
  </si>
  <si>
    <t>とんがりぼうし</t>
  </si>
  <si>
    <t>にんじゃずきん</t>
  </si>
  <si>
    <t>ハートのかみかざり</t>
  </si>
  <si>
    <t>バイキングのかぶと</t>
  </si>
  <si>
    <t>ハンターのぼうし</t>
  </si>
  <si>
    <t>バンダナ</t>
  </si>
  <si>
    <t>ハンチング</t>
  </si>
  <si>
    <t>ひこうぼう</t>
  </si>
  <si>
    <t>ピンクのキャップ</t>
  </si>
  <si>
    <t>ピンクのニットぼう</t>
  </si>
  <si>
    <t>ふなのりのぼうし</t>
  </si>
  <si>
    <t>ベレーぼう</t>
  </si>
  <si>
    <t>べんぱつ</t>
  </si>
  <si>
    <t>ほしのかみかざり</t>
  </si>
  <si>
    <t>まじょのぼうし</t>
  </si>
  <si>
    <t>みずいろのキャップ</t>
  </si>
  <si>
    <t>みどりのキャップ</t>
  </si>
  <si>
    <t>みどりのニットぼう</t>
  </si>
  <si>
    <t>むぎわらぼうし</t>
  </si>
  <si>
    <t>むらさきのキャップ</t>
  </si>
  <si>
    <t>むらさきのニットぼう</t>
  </si>
  <si>
    <t>めいたんていのぼうし</t>
  </si>
  <si>
    <t>もこもこなぼうし</t>
  </si>
  <si>
    <t>モヒカン</t>
  </si>
  <si>
    <t>リーゼント</t>
  </si>
  <si>
    <t>アストロヘルメット</t>
  </si>
  <si>
    <t>アメフトヘルメット</t>
  </si>
  <si>
    <t>せんすいヘルメット</t>
  </si>
  <si>
    <t>ツタンカーメン</t>
  </si>
  <si>
    <t>てっかめん</t>
  </si>
  <si>
    <t>フルフェイスメット</t>
  </si>
  <si>
    <t>プロレスのマスク</t>
  </si>
  <si>
    <t>ほうたい</t>
  </si>
  <si>
    <t>めだしぼう</t>
  </si>
  <si>
    <t>モトクロスメット</t>
  </si>
  <si>
    <t>ローマへいのかぶと</t>
  </si>
  <si>
    <t>みどりのはね</t>
  </si>
  <si>
    <t>あおいはね</t>
  </si>
  <si>
    <t>きいろいはね</t>
  </si>
  <si>
    <t>あかいはね</t>
  </si>
  <si>
    <t>むらさきのはね</t>
  </si>
  <si>
    <t>しろいはね</t>
  </si>
  <si>
    <t>にじいろのはね</t>
  </si>
  <si>
    <t>HMD</t>
  </si>
  <si>
    <t>アイパッチ</t>
  </si>
  <si>
    <t>アイマスク</t>
  </si>
  <si>
    <t>あおめがね</t>
  </si>
  <si>
    <t>あかはな</t>
  </si>
  <si>
    <t>あかめがね</t>
  </si>
  <si>
    <t>おうさまのヒゲ</t>
  </si>
  <si>
    <t>おしゃぶり</t>
  </si>
  <si>
    <t>ガスマスク</t>
  </si>
  <si>
    <t>がんたい</t>
  </si>
  <si>
    <t>きいろめがね</t>
  </si>
  <si>
    <t>きょだいなサングラス</t>
  </si>
  <si>
    <t>ぎんぶちめがね</t>
  </si>
  <si>
    <t>くろぶちめがね</t>
  </si>
  <si>
    <t>さんかくサングラス</t>
  </si>
  <si>
    <t>さんかくめがね</t>
  </si>
  <si>
    <t>シュノーケル</t>
  </si>
  <si>
    <t>すいえいゴーグル</t>
  </si>
  <si>
    <t>スポーツサングラス</t>
  </si>
  <si>
    <t>ちいさいサングラス</t>
  </si>
  <si>
    <t>ちゃいろめがね</t>
  </si>
  <si>
    <t>パイロットサングラス</t>
  </si>
  <si>
    <t>はいしゃさん</t>
  </si>
  <si>
    <t>ヒーローマスク</t>
  </si>
  <si>
    <t>ヒゲメガネ</t>
  </si>
  <si>
    <t>ぶとうかいのかめん</t>
  </si>
  <si>
    <t>ホッケーのマスク</t>
  </si>
  <si>
    <t>まきヒゲ</t>
  </si>
  <si>
    <t>マスク</t>
  </si>
  <si>
    <t>まるめがね</t>
  </si>
  <si>
    <t>みどりめがね</t>
  </si>
  <si>
    <t>みずいろめがね</t>
  </si>
  <si>
    <t>むらさきめがね</t>
  </si>
  <si>
    <t>モノクル</t>
  </si>
  <si>
    <t>ゆうめいなヒゲ</t>
  </si>
  <si>
    <t>傘リスト</t>
    <rPh sb="0" eb="1">
      <t>カサ</t>
    </rPh>
    <phoneticPr fontId="4"/>
  </si>
  <si>
    <t>トリコロールなかさ</t>
  </si>
  <si>
    <t>きいろみずたまのかさ</t>
  </si>
  <si>
    <t>こうもりがさ</t>
  </si>
  <si>
    <t>あおいみずたまのかさ</t>
  </si>
  <si>
    <t>レースのかさ</t>
  </si>
  <si>
    <t>フラワーなかさ</t>
  </si>
  <si>
    <t>はっぱのかさ</t>
  </si>
  <si>
    <t>あしあとのかさ</t>
  </si>
  <si>
    <t>ばんがさ</t>
  </si>
  <si>
    <t>マーガレットのかさ</t>
  </si>
  <si>
    <t>リボンのかさ</t>
  </si>
  <si>
    <t>こわれたかさ</t>
  </si>
  <si>
    <t>あかいむじのかさ</t>
  </si>
  <si>
    <t>ひまわりのかさ</t>
  </si>
  <si>
    <t>あおいむじのかさ</t>
  </si>
  <si>
    <t>ビーチなかさ</t>
  </si>
  <si>
    <t>きいろいむじのかさ</t>
  </si>
  <si>
    <t>ゴージャスなかさ</t>
  </si>
  <si>
    <t>みどりのむじのかさ</t>
  </si>
  <si>
    <t>アバンギャルドなかさ</t>
  </si>
  <si>
    <t>いちごギンガムのかさ</t>
  </si>
  <si>
    <t>ひょうがらのかさ</t>
  </si>
  <si>
    <t>わかばギンガムのかさ</t>
  </si>
  <si>
    <t>ゼブラのかさ</t>
  </si>
  <si>
    <t>ミントギンガムのかさ</t>
  </si>
  <si>
    <t>くさのかさ</t>
  </si>
  <si>
    <t>ベリーギンガムのかさ</t>
  </si>
  <si>
    <t>ファイアーなかさ</t>
  </si>
  <si>
    <t>レモンギンガムのかさ</t>
  </si>
  <si>
    <t>めいさいなかさ</t>
  </si>
  <si>
    <t>あかいみずたまのかさ</t>
  </si>
  <si>
    <t>スパイダーなかさ</t>
  </si>
  <si>
    <t>便箋リスト</t>
    <rPh sb="0" eb="2">
      <t>ビンセン</t>
    </rPh>
    <phoneticPr fontId="4"/>
  </si>
  <si>
    <t>てふてふのびんせん</t>
  </si>
  <si>
    <t>エアメールなびんせん</t>
  </si>
  <si>
    <t>ニューイヤーカード</t>
  </si>
  <si>
    <t>レースなびんせん</t>
  </si>
  <si>
    <t>なつのくものびんせん</t>
  </si>
  <si>
    <t>さくらちるびんせん</t>
  </si>
  <si>
    <t>ゆきふるびんせん</t>
  </si>
  <si>
    <t>かえでのびんせん</t>
  </si>
  <si>
    <t>ふつうのびんせん</t>
  </si>
  <si>
    <t>ノートのびんせん</t>
  </si>
  <si>
    <t>はながらのびんせん</t>
  </si>
  <si>
    <t>みずたまのびんせん</t>
  </si>
  <si>
    <t>リボンのびんせん</t>
  </si>
  <si>
    <t>キラキラのびんせん</t>
  </si>
  <si>
    <t>つたのびんせん</t>
  </si>
  <si>
    <t>ひょうしょうじょう</t>
  </si>
  <si>
    <t>ゆきだるまのびんせん</t>
  </si>
  <si>
    <t>ヒョウがらのびんせん</t>
  </si>
  <si>
    <t>うしがらのびんせん</t>
  </si>
  <si>
    <t>めいさいのびんせん</t>
  </si>
  <si>
    <t>ハンバーガーびんせん</t>
  </si>
  <si>
    <t>ピアノのびんせん</t>
  </si>
  <si>
    <t>たぬきのびんせん</t>
  </si>
  <si>
    <t>バースデーカード</t>
  </si>
  <si>
    <t>よつばのびんせん</t>
  </si>
  <si>
    <t>コトブキのびんせん</t>
  </si>
  <si>
    <t>アカデミーのびんせん</t>
  </si>
  <si>
    <t>ラブリーなびんせん</t>
  </si>
  <si>
    <t>レインボーなびんせん</t>
  </si>
  <si>
    <t>パピルスなびんせん</t>
  </si>
  <si>
    <t>ロータスのびんせん</t>
  </si>
  <si>
    <t>タイルのびんせん</t>
  </si>
  <si>
    <t>モザイクのびんせん</t>
  </si>
  <si>
    <t>たかそうなびんせん</t>
  </si>
  <si>
    <t>まちなみのびんせん</t>
  </si>
  <si>
    <t>ちゅうかなびんせん</t>
  </si>
  <si>
    <t>オーシャンなびんせん</t>
  </si>
  <si>
    <t>メカニカルなびんせん</t>
  </si>
  <si>
    <t>はなびのびんせん</t>
  </si>
  <si>
    <t>フローラルなびんせん</t>
  </si>
  <si>
    <t>ひかるキノコびんせん</t>
  </si>
  <si>
    <t>スターなびんせん</t>
  </si>
  <si>
    <t>ごせんふのびんせん</t>
  </si>
  <si>
    <t>おふろタイルびんせん</t>
  </si>
  <si>
    <t>ふうけいのびんせん</t>
  </si>
  <si>
    <t>さわやかなびんせん</t>
  </si>
  <si>
    <t>もりのびんせん</t>
  </si>
  <si>
    <t>ぷちぷちのびんせん</t>
  </si>
  <si>
    <t>はなわくのびんせん</t>
  </si>
  <si>
    <t>タータンのびんせん</t>
  </si>
  <si>
    <t>チェックのびんせん</t>
  </si>
  <si>
    <t>ストライプのびんせん</t>
  </si>
  <si>
    <t>げつめんのびんせん</t>
  </si>
  <si>
    <t>ジュエリーなびんせん</t>
  </si>
  <si>
    <t>きかがくなびんせん</t>
  </si>
  <si>
    <t>ネイティブなびんせん</t>
  </si>
  <si>
    <t>よぞらなびんせん</t>
  </si>
  <si>
    <t>シックなびんせん</t>
  </si>
  <si>
    <t>きんぎょのびんせん</t>
  </si>
  <si>
    <t>ハニワリスト</t>
    <phoneticPr fontId="4"/>
  </si>
  <si>
    <t>系統</t>
    <rPh sb="0" eb="2">
      <t>ケイトウ</t>
    </rPh>
    <phoneticPr fontId="4"/>
  </si>
  <si>
    <t>バチン</t>
  </si>
  <si>
    <t>ベル</t>
  </si>
  <si>
    <t>ボク</t>
  </si>
  <si>
    <t>ボンボン</t>
  </si>
  <si>
    <t>ボー</t>
  </si>
  <si>
    <t>ポーン</t>
  </si>
  <si>
    <t>ボヨヨン</t>
  </si>
  <si>
    <t>ブラザー</t>
  </si>
  <si>
    <t>ブー</t>
  </si>
  <si>
    <t>クリック</t>
  </si>
  <si>
    <t>でか</t>
  </si>
  <si>
    <t>売値</t>
    <phoneticPr fontId="4"/>
  </si>
  <si>
    <t>ﾁｪｯｸ</t>
    <phoneticPr fontId="4"/>
  </si>
  <si>
    <t>デカバチンはにわ</t>
  </si>
  <si>
    <t>ディジ</t>
  </si>
  <si>
    <t>ナミバチンはにわ</t>
  </si>
  <si>
    <t>チビバチンはにわ</t>
  </si>
  <si>
    <t>ノッポバチンはにわ</t>
  </si>
  <si>
    <t>デブベルはにわ</t>
  </si>
  <si>
    <t>ドリル</t>
  </si>
  <si>
    <t>デカベルはにわ</t>
  </si>
  <si>
    <t>ナミベルはにわ</t>
  </si>
  <si>
    <t>チビベルはにわ</t>
  </si>
  <si>
    <t>エコー</t>
  </si>
  <si>
    <t>プチベルはにわ</t>
  </si>
  <si>
    <t>ノッポベルはにわ</t>
  </si>
  <si>
    <t>デカボクはにわ</t>
  </si>
  <si>
    <t>ガラゴロ</t>
  </si>
  <si>
    <t>ノッポボクはにわ</t>
  </si>
  <si>
    <t>デカボンボンはにわ</t>
  </si>
  <si>
    <t>ナミボンボンはにわ</t>
  </si>
  <si>
    <t>チビボンボンはにわ</t>
  </si>
  <si>
    <t>ゲン</t>
  </si>
  <si>
    <t>ノッポボンボンはにわ</t>
  </si>
  <si>
    <t>ナミボンはにわ</t>
  </si>
  <si>
    <t>チビボンはにわ</t>
  </si>
  <si>
    <t>デカボーはにわ</t>
  </si>
  <si>
    <t>ゲロ</t>
  </si>
  <si>
    <t>チビボーはにわ</t>
  </si>
  <si>
    <t>ノッポボーはにわ</t>
  </si>
  <si>
    <t>デカポーンはにわ</t>
  </si>
  <si>
    <t>グレー</t>
  </si>
  <si>
    <t>ナミポーンはにわ</t>
  </si>
  <si>
    <t>ギロ</t>
  </si>
  <si>
    <t>チビポーンはにわ</t>
  </si>
  <si>
    <t>ノッポポーンはにわ</t>
  </si>
  <si>
    <t>ギュッ</t>
  </si>
  <si>
    <t>デカボヨヨンはにわ</t>
  </si>
  <si>
    <t>ナミボヨヨンはにわ</t>
  </si>
  <si>
    <t>チビボヨヨンはにわ</t>
  </si>
  <si>
    <t>ふにゃ</t>
  </si>
  <si>
    <t>ノッポボヨヨンはにわ</t>
  </si>
  <si>
    <t>デカブラザーはにわ</t>
  </si>
  <si>
    <t>ナミブラザーはにわ</t>
  </si>
  <si>
    <t>フワフワ</t>
  </si>
  <si>
    <t>チビブラザーはにわ</t>
  </si>
  <si>
    <t>ノッポブラザーはにわ</t>
  </si>
  <si>
    <t>デカブーはにわ</t>
  </si>
  <si>
    <t>ナミブーはにわ</t>
  </si>
  <si>
    <t>チビブーはにわ</t>
  </si>
  <si>
    <t>デカクリックはにわ</t>
  </si>
  <si>
    <t>カクカク</t>
  </si>
  <si>
    <t>ナミクリックはにわ</t>
  </si>
  <si>
    <t>チビクリックはにわ</t>
  </si>
  <si>
    <t>デカでかはにわ</t>
  </si>
  <si>
    <t>オレンジ</t>
  </si>
  <si>
    <t>ナミでかはにわ</t>
  </si>
  <si>
    <t>カラカラ</t>
  </si>
  <si>
    <t>チビでかはにわ</t>
  </si>
  <si>
    <t>デカディジはにわ</t>
  </si>
  <si>
    <t>カララ</t>
  </si>
  <si>
    <t>ナミディジはにわ</t>
  </si>
  <si>
    <t>チビディジはにわ</t>
  </si>
  <si>
    <t>モー</t>
  </si>
  <si>
    <t>ノッポディジはにわ</t>
  </si>
  <si>
    <t>デカドリルはにわ</t>
  </si>
  <si>
    <t>パー</t>
  </si>
  <si>
    <t>ナミドリルはにわ</t>
  </si>
  <si>
    <t>チビドリルはにわ</t>
  </si>
  <si>
    <t>デカエコーはにわ</t>
  </si>
  <si>
    <t>ピポパ</t>
  </si>
  <si>
    <t>チビエコーはにわ</t>
  </si>
  <si>
    <t>ノッポエコーはにわ</t>
  </si>
  <si>
    <t>ピロー</t>
  </si>
  <si>
    <t>デカガラゴロはにわ</t>
  </si>
  <si>
    <t>ナミガラゴロはにわ</t>
  </si>
  <si>
    <t>チビガラゴロはにわ</t>
  </si>
  <si>
    <t>ノッポガラゴロはにわ</t>
  </si>
  <si>
    <t>ピョン</t>
  </si>
  <si>
    <t>デカゲンはにわ</t>
  </si>
  <si>
    <t>ナミゲンはにわ</t>
  </si>
  <si>
    <t>チビゲンはにわ</t>
  </si>
  <si>
    <t>ノッポゲンはにわ</t>
  </si>
  <si>
    <t>デカゲロはにわ</t>
  </si>
  <si>
    <t>パン</t>
  </si>
  <si>
    <t>ナミゲロはにわ</t>
  </si>
  <si>
    <t>チビゲロはにわ</t>
  </si>
  <si>
    <t>ノッポゲロはにわ</t>
  </si>
  <si>
    <t>ティンパ</t>
  </si>
  <si>
    <t>デカギロはにわ</t>
  </si>
  <si>
    <t>チビギロはにわ</t>
  </si>
  <si>
    <t>デカギュッはにわ</t>
  </si>
  <si>
    <t>ナミギュッはにわ</t>
  </si>
  <si>
    <t>ウガイ</t>
  </si>
  <si>
    <t>チビギュッはにわ</t>
  </si>
  <si>
    <t>デカふにゃはにわ</t>
  </si>
  <si>
    <t>ナミふにゃはにわ</t>
  </si>
  <si>
    <t>うがいコ</t>
  </si>
  <si>
    <t>チビふにゃはにわ</t>
  </si>
  <si>
    <t>デカフワフワはにわ</t>
  </si>
  <si>
    <t>デブフワフワはにわ</t>
  </si>
  <si>
    <t>うわー</t>
  </si>
  <si>
    <t>ナミフワフワはにわ</t>
  </si>
  <si>
    <t>チビフワフワはにわ</t>
  </si>
  <si>
    <t>ワープ</t>
  </si>
  <si>
    <t>ノッポフワフワはにわ</t>
  </si>
  <si>
    <t>ヤセフワフワはにわ</t>
  </si>
  <si>
    <t>デカカクカクはにわ</t>
  </si>
  <si>
    <t>ナミカクカクはにわ</t>
  </si>
  <si>
    <t>チビカクカクはにわ</t>
  </si>
  <si>
    <t>ノッポカクカクはにわ</t>
  </si>
  <si>
    <t>デカカラカラはにわ</t>
  </si>
  <si>
    <t>ナミカラカラはにわ</t>
  </si>
  <si>
    <t>チビカラカラはにわ</t>
  </si>
  <si>
    <t>ノッポカラカラはにわ</t>
  </si>
  <si>
    <t>名前</t>
    <phoneticPr fontId="4"/>
  </si>
  <si>
    <t>ナミカララはにわ</t>
  </si>
  <si>
    <t>チビカララはにわ</t>
  </si>
  <si>
    <t>デカモーはにわ</t>
  </si>
  <si>
    <t>ノッポモーはにわ</t>
  </si>
  <si>
    <t>デカパーはにわ</t>
  </si>
  <si>
    <t>ナミパーはにわ</t>
  </si>
  <si>
    <t>ノッポパーはにわ</t>
  </si>
  <si>
    <t>デカピポパはにわ</t>
  </si>
  <si>
    <t>チビピポパはにわ</t>
  </si>
  <si>
    <t>デカピローはにわ</t>
  </si>
  <si>
    <t>ナミピローはにわ</t>
  </si>
  <si>
    <t>チビピローはにわ</t>
  </si>
  <si>
    <t>ノッポピローはにわ</t>
  </si>
  <si>
    <t>ノッポピョンはにわ</t>
  </si>
  <si>
    <t>デカロボはにわ</t>
  </si>
  <si>
    <t>ナミロボはにわ</t>
  </si>
  <si>
    <t>チビロボはにわ</t>
  </si>
  <si>
    <t>ノッポロボはにわ</t>
  </si>
  <si>
    <t>デカパンはにわ</t>
  </si>
  <si>
    <t>チビパンはにわ</t>
  </si>
  <si>
    <t>ノッポパンはにわ</t>
  </si>
  <si>
    <t>デカティンパはにわ</t>
  </si>
  <si>
    <t>ナミティンパはにわ</t>
  </si>
  <si>
    <t>チビティンパはにわ</t>
  </si>
  <si>
    <t>ノッポティンパはにわ</t>
  </si>
  <si>
    <t>ナミウガイはにわ</t>
  </si>
  <si>
    <t>チビウガイはにわ</t>
  </si>
  <si>
    <t>ノッポウガイはにわ</t>
  </si>
  <si>
    <t>ナミうがいコはにわ</t>
  </si>
  <si>
    <t>チビうがいコはにわ</t>
  </si>
  <si>
    <t>ノッポうがいコはにわ</t>
  </si>
  <si>
    <t>デカうわーはにわ</t>
  </si>
  <si>
    <t>チビうわーはにわ</t>
  </si>
  <si>
    <t>デカワープはにわ</t>
  </si>
  <si>
    <t>ナミワープはにわ</t>
  </si>
  <si>
    <t>チビワープはにわ</t>
  </si>
  <si>
    <t>ノッポワープはにわ</t>
  </si>
  <si>
    <t>ヤセワープはにわ</t>
  </si>
  <si>
    <t>デカジャンはにわ</t>
  </si>
  <si>
    <t>ナミジャンはにわ</t>
  </si>
  <si>
    <t>チビジャンはにわ</t>
  </si>
  <si>
    <t>化石リスト</t>
    <rPh sb="0" eb="2">
      <t>カセキ</t>
    </rPh>
    <phoneticPr fontId="4"/>
  </si>
  <si>
    <t>完成品名</t>
    <rPh sb="0" eb="3">
      <t>カンセイヒン</t>
    </rPh>
    <rPh sb="3" eb="4">
      <t>ナ</t>
    </rPh>
    <phoneticPr fontId="4"/>
  </si>
  <si>
    <t>サーベルタイガー</t>
  </si>
  <si>
    <t>ティラノサウルス</t>
  </si>
  <si>
    <t>アパトサウルス</t>
  </si>
  <si>
    <t>アンキロサウルス</t>
  </si>
  <si>
    <t>イグアノドン</t>
  </si>
  <si>
    <t>フタバスズキリュウ</t>
  </si>
  <si>
    <t>ステゴのあたま</t>
    <phoneticPr fontId="4"/>
  </si>
  <si>
    <t>ステゴザウルス</t>
  </si>
  <si>
    <t>セイスモサウルス</t>
  </si>
  <si>
    <t>ディメトロドン</t>
  </si>
  <si>
    <t>トリケラトプス</t>
  </si>
  <si>
    <t>パキケファロサウルス</t>
  </si>
  <si>
    <t>パラサウロロフス</t>
  </si>
  <si>
    <t>プテラノドン</t>
  </si>
  <si>
    <t>マンモス</t>
  </si>
  <si>
    <t>コハク</t>
    <phoneticPr fontId="4"/>
  </si>
  <si>
    <t>アンモナイト</t>
    <phoneticPr fontId="4"/>
  </si>
  <si>
    <t>ウンコのかせき</t>
    <phoneticPr fontId="4"/>
  </si>
  <si>
    <t>タマゴのかせき</t>
    <phoneticPr fontId="4"/>
  </si>
  <si>
    <t>シダのかせき</t>
    <phoneticPr fontId="4"/>
  </si>
  <si>
    <t>あしあとのかせき</t>
    <phoneticPr fontId="4"/>
  </si>
  <si>
    <t>しそちょう</t>
    <phoneticPr fontId="4"/>
  </si>
  <si>
    <t>ペキンげんじん</t>
    <phoneticPr fontId="4"/>
  </si>
  <si>
    <t>サメのはのかせき</t>
    <phoneticPr fontId="4"/>
  </si>
  <si>
    <t>さんようちゅう</t>
    <phoneticPr fontId="4"/>
  </si>
  <si>
    <t>Ｔレックスのあたま</t>
    <phoneticPr fontId="4"/>
  </si>
  <si>
    <t>Ｔレックスのからだ</t>
    <phoneticPr fontId="4"/>
  </si>
  <si>
    <t>Ｔレックスのしっぽ</t>
    <phoneticPr fontId="4"/>
  </si>
  <si>
    <t>トリケラのあたま</t>
    <phoneticPr fontId="4"/>
  </si>
  <si>
    <t>トリケラのからだ</t>
    <phoneticPr fontId="4"/>
  </si>
  <si>
    <t>トリケラのしっぽ</t>
    <phoneticPr fontId="4"/>
  </si>
  <si>
    <t>マンモスのあたま</t>
    <phoneticPr fontId="4"/>
  </si>
  <si>
    <t>マンモスのからだ</t>
    <phoneticPr fontId="4"/>
  </si>
  <si>
    <t>アンキロのあたま</t>
    <phoneticPr fontId="4"/>
  </si>
  <si>
    <t>アンキロのからだ</t>
    <phoneticPr fontId="4"/>
  </si>
  <si>
    <t>アンキロのしっぽ</t>
    <phoneticPr fontId="4"/>
  </si>
  <si>
    <t>アパトのあたま</t>
    <phoneticPr fontId="4"/>
  </si>
  <si>
    <t>アパトのからだ</t>
    <phoneticPr fontId="4"/>
  </si>
  <si>
    <t>アパトのしっぽ</t>
    <phoneticPr fontId="4"/>
  </si>
  <si>
    <t>ディメトロのあたま</t>
    <phoneticPr fontId="4"/>
  </si>
  <si>
    <t>ディメトロのからだ</t>
    <phoneticPr fontId="4"/>
  </si>
  <si>
    <t>ディメトロのしっぽ</t>
    <phoneticPr fontId="4"/>
  </si>
  <si>
    <t>イグアノのあたま</t>
    <phoneticPr fontId="4"/>
  </si>
  <si>
    <t>イグアノのからだ</t>
    <phoneticPr fontId="4"/>
  </si>
  <si>
    <t>イグアノのしっぽ</t>
    <phoneticPr fontId="4"/>
  </si>
  <si>
    <t>Ｓタイガーのあたま</t>
    <phoneticPr fontId="4"/>
  </si>
  <si>
    <t>Ｓタイガーのからだ</t>
    <phoneticPr fontId="4"/>
  </si>
  <si>
    <t>パキケファロのあたま</t>
    <phoneticPr fontId="4"/>
  </si>
  <si>
    <t>パキケファロのからだ</t>
    <phoneticPr fontId="4"/>
  </si>
  <si>
    <t>パキケファロのしっぽ</t>
    <phoneticPr fontId="4"/>
  </si>
  <si>
    <t>パラサウロのあたま</t>
    <phoneticPr fontId="4"/>
  </si>
  <si>
    <t>パラサウロのからだ</t>
    <phoneticPr fontId="4"/>
  </si>
  <si>
    <t>パラサウロのしっぽ</t>
    <phoneticPr fontId="4"/>
  </si>
  <si>
    <t>セイスモのあたま</t>
    <phoneticPr fontId="4"/>
  </si>
  <si>
    <t>セイスモのむね</t>
    <phoneticPr fontId="4"/>
  </si>
  <si>
    <t>セイスモのこし</t>
    <phoneticPr fontId="4"/>
  </si>
  <si>
    <t>セイスモのしっぽ</t>
    <phoneticPr fontId="4"/>
  </si>
  <si>
    <t>スズキリュウのあたま</t>
    <phoneticPr fontId="4"/>
  </si>
  <si>
    <t>スズキリュウのくび</t>
    <phoneticPr fontId="4"/>
  </si>
  <si>
    <t>スズキリュウのからだ</t>
    <phoneticPr fontId="4"/>
  </si>
  <si>
    <t>ステゴのからだ</t>
    <phoneticPr fontId="4"/>
  </si>
  <si>
    <t>ステゴのしっぽ</t>
    <phoneticPr fontId="4"/>
  </si>
  <si>
    <t>プテラノのあたま</t>
    <phoneticPr fontId="4"/>
  </si>
  <si>
    <t>プテラノのさよく</t>
    <phoneticPr fontId="4"/>
  </si>
  <si>
    <t>プテラノのうよく</t>
    <phoneticPr fontId="4"/>
  </si>
  <si>
    <t>魚リスト</t>
    <rPh sb="0" eb="1">
      <t>サカナ</t>
    </rPh>
    <phoneticPr fontId="4"/>
  </si>
  <si>
    <t>朝</t>
  </si>
  <si>
    <t>昼</t>
  </si>
  <si>
    <t>夕方</t>
  </si>
  <si>
    <t>夜</t>
  </si>
  <si>
    <t>04:00～08：59</t>
    <phoneticPr fontId="4"/>
  </si>
  <si>
    <t>09:00～15:59</t>
    <phoneticPr fontId="4"/>
  </si>
  <si>
    <t>16:00～20:59</t>
    <phoneticPr fontId="4"/>
  </si>
  <si>
    <t>21:00～03:59</t>
    <phoneticPr fontId="4"/>
  </si>
  <si>
    <t>時期（月）</t>
    <rPh sb="0" eb="2">
      <t>ジキ</t>
    </rPh>
    <rPh sb="3" eb="4">
      <t>ツキ</t>
    </rPh>
    <phoneticPr fontId="4"/>
  </si>
  <si>
    <t>生息</t>
    <rPh sb="0" eb="2">
      <t>セイソク</t>
    </rPh>
    <phoneticPr fontId="4"/>
  </si>
  <si>
    <t>売値</t>
    <rPh sb="0" eb="2">
      <t>ウリネ</t>
    </rPh>
    <phoneticPr fontId="4"/>
  </si>
  <si>
    <t>時間帯</t>
    <rPh sb="0" eb="3">
      <t>ジカンタイ</t>
    </rPh>
    <phoneticPr fontId="4"/>
  </si>
  <si>
    <t>頻度</t>
    <rPh sb="0" eb="2">
      <t>ヒンド</t>
    </rPh>
    <phoneticPr fontId="4"/>
  </si>
  <si>
    <t>タナゴ</t>
    <phoneticPr fontId="4"/>
  </si>
  <si>
    <t>川</t>
    <rPh sb="0" eb="1">
      <t>カワ</t>
    </rPh>
    <phoneticPr fontId="4"/>
  </si>
  <si>
    <t>一日中</t>
  </si>
  <si>
    <t>●</t>
  </si>
  <si>
    <t>高め</t>
  </si>
  <si>
    <t>オイカワ</t>
    <phoneticPr fontId="4"/>
  </si>
  <si>
    <t>普通</t>
  </si>
  <si>
    <t>フナ</t>
    <phoneticPr fontId="4"/>
  </si>
  <si>
    <t>ウグイ</t>
    <phoneticPr fontId="4"/>
  </si>
  <si>
    <t>夕方～朝</t>
  </si>
  <si>
    <t>ニゴイ</t>
    <phoneticPr fontId="4"/>
  </si>
  <si>
    <t>コイ</t>
    <phoneticPr fontId="4"/>
  </si>
  <si>
    <t>ニシキゴイ</t>
    <phoneticPr fontId="4"/>
  </si>
  <si>
    <t>低め</t>
  </si>
  <si>
    <t>キンギョ</t>
    <phoneticPr fontId="4"/>
  </si>
  <si>
    <t>デメキン</t>
    <phoneticPr fontId="4"/>
  </si>
  <si>
    <t>メダカ</t>
    <phoneticPr fontId="4"/>
  </si>
  <si>
    <t>ザリガニ</t>
    <phoneticPr fontId="4"/>
  </si>
  <si>
    <t>カエル</t>
    <phoneticPr fontId="4"/>
  </si>
  <si>
    <t>ドンコ</t>
    <phoneticPr fontId="4"/>
  </si>
  <si>
    <t>ドジョウ</t>
    <phoneticPr fontId="4"/>
  </si>
  <si>
    <t>ナマズ</t>
    <phoneticPr fontId="4"/>
  </si>
  <si>
    <t>池</t>
    <rPh sb="0" eb="1">
      <t>イケ</t>
    </rPh>
    <phoneticPr fontId="4"/>
  </si>
  <si>
    <t>ウナギ</t>
    <phoneticPr fontId="4"/>
  </si>
  <si>
    <t>ライギョ</t>
    <phoneticPr fontId="4"/>
  </si>
  <si>
    <t>ブルーギル</t>
    <phoneticPr fontId="4"/>
  </si>
  <si>
    <t>イエローパーチ</t>
    <phoneticPr fontId="4"/>
  </si>
  <si>
    <t>ブラックバス</t>
    <phoneticPr fontId="4"/>
  </si>
  <si>
    <t>ワカサギ</t>
    <phoneticPr fontId="4"/>
  </si>
  <si>
    <t>アユ</t>
    <phoneticPr fontId="4"/>
  </si>
  <si>
    <t>ヤマメ</t>
    <phoneticPr fontId="4"/>
  </si>
  <si>
    <t>オオイワナ</t>
    <phoneticPr fontId="4"/>
  </si>
  <si>
    <t>滝</t>
    <rPh sb="0" eb="1">
      <t>タキ</t>
    </rPh>
    <phoneticPr fontId="4"/>
  </si>
  <si>
    <t>ニジマス</t>
    <phoneticPr fontId="4"/>
  </si>
  <si>
    <t xml:space="preserve">朝～夕方 </t>
    <phoneticPr fontId="4"/>
  </si>
  <si>
    <t>イトウ</t>
    <phoneticPr fontId="4"/>
  </si>
  <si>
    <t>サケ</t>
    <phoneticPr fontId="4"/>
  </si>
  <si>
    <t>高い</t>
  </si>
  <si>
    <t>キングサーモン</t>
    <phoneticPr fontId="4"/>
  </si>
  <si>
    <t>グッピー</t>
    <phoneticPr fontId="4"/>
  </si>
  <si>
    <t>エンゼルフィッシュ</t>
    <phoneticPr fontId="4"/>
  </si>
  <si>
    <t>ピラニア</t>
    <phoneticPr fontId="4"/>
  </si>
  <si>
    <t>昼、夜</t>
  </si>
  <si>
    <t>アロワナ</t>
    <phoneticPr fontId="4"/>
  </si>
  <si>
    <t>ドラド</t>
    <phoneticPr fontId="4"/>
  </si>
  <si>
    <t>朝～夕方</t>
  </si>
  <si>
    <t>ガー</t>
    <phoneticPr fontId="4"/>
  </si>
  <si>
    <t>ピラルク</t>
    <phoneticPr fontId="4"/>
  </si>
  <si>
    <t>クリオネ</t>
    <phoneticPr fontId="4"/>
  </si>
  <si>
    <t>海</t>
    <rPh sb="0" eb="1">
      <t>ウミ</t>
    </rPh>
    <phoneticPr fontId="4"/>
  </si>
  <si>
    <t>クラゲ</t>
    <phoneticPr fontId="4"/>
  </si>
  <si>
    <t>タツノオトシゴ</t>
    <phoneticPr fontId="4"/>
  </si>
  <si>
    <t>クマノミ</t>
    <phoneticPr fontId="4"/>
  </si>
  <si>
    <t>ミノカサゴ</t>
    <phoneticPr fontId="4"/>
  </si>
  <si>
    <t>ハリセンボン</t>
    <phoneticPr fontId="4"/>
  </si>
  <si>
    <t>アジ</t>
    <phoneticPr fontId="4"/>
  </si>
  <si>
    <t>イシダイ</t>
    <phoneticPr fontId="4"/>
  </si>
  <si>
    <t>スズキ</t>
    <phoneticPr fontId="4"/>
  </si>
  <si>
    <t>タイ</t>
    <phoneticPr fontId="4"/>
  </si>
  <si>
    <t>カレイ</t>
    <phoneticPr fontId="4"/>
  </si>
  <si>
    <t>ヒラメ</t>
    <phoneticPr fontId="4"/>
  </si>
  <si>
    <t>イカ</t>
    <phoneticPr fontId="4"/>
  </si>
  <si>
    <t>タコ</t>
    <phoneticPr fontId="4"/>
  </si>
  <si>
    <t>チョウチンアンコウ</t>
    <phoneticPr fontId="4"/>
  </si>
  <si>
    <t>マグロ</t>
    <phoneticPr fontId="4"/>
  </si>
  <si>
    <t>カジキ</t>
    <phoneticPr fontId="4"/>
  </si>
  <si>
    <t>マンボウ</t>
    <phoneticPr fontId="4"/>
  </si>
  <si>
    <t>シュモクザメ</t>
    <phoneticPr fontId="4"/>
  </si>
  <si>
    <t>サメ</t>
    <phoneticPr fontId="4"/>
  </si>
  <si>
    <t>シーラカンス</t>
    <phoneticPr fontId="4"/>
  </si>
  <si>
    <t>降雨、降雪時のみ</t>
    <rPh sb="0" eb="2">
      <t>コウウ</t>
    </rPh>
    <rPh sb="3" eb="5">
      <t>コウセツ</t>
    </rPh>
    <rPh sb="5" eb="6">
      <t>ジ</t>
    </rPh>
    <phoneticPr fontId="4"/>
  </si>
  <si>
    <t>虫リスト</t>
    <rPh sb="0" eb="1">
      <t>ムシ</t>
    </rPh>
    <phoneticPr fontId="4"/>
  </si>
  <si>
    <t>昼１</t>
  </si>
  <si>
    <t>昼２</t>
  </si>
  <si>
    <t>深夜</t>
  </si>
  <si>
    <t>04:00～07：59</t>
  </si>
  <si>
    <t>08:00～15:59</t>
  </si>
  <si>
    <t>16:00～16:59</t>
  </si>
  <si>
    <t>17:00～18:59</t>
  </si>
  <si>
    <t>19:00～22:59</t>
  </si>
  <si>
    <t>23:00～03:59</t>
  </si>
  <si>
    <t>※昼間と表記した場合は、昼１と２を足した時間帯（８時～１６時５９分）を指します。</t>
    <rPh sb="1" eb="3">
      <t>ヒルマ</t>
    </rPh>
    <rPh sb="4" eb="6">
      <t>ヒョウキ</t>
    </rPh>
    <rPh sb="8" eb="10">
      <t>バアイ</t>
    </rPh>
    <rPh sb="12" eb="13">
      <t>ヒル</t>
    </rPh>
    <rPh sb="17" eb="18">
      <t>タ</t>
    </rPh>
    <rPh sb="20" eb="23">
      <t>ジカンタイ</t>
    </rPh>
    <rPh sb="25" eb="26">
      <t>ジ</t>
    </rPh>
    <rPh sb="29" eb="30">
      <t>ジ</t>
    </rPh>
    <rPh sb="32" eb="33">
      <t>フン</t>
    </rPh>
    <rPh sb="35" eb="36">
      <t>サ</t>
    </rPh>
    <phoneticPr fontId="4"/>
  </si>
  <si>
    <t>モンシロチョウ</t>
    <phoneticPr fontId="4"/>
  </si>
  <si>
    <t>花</t>
    <rPh sb="0" eb="1">
      <t>ハナ</t>
    </rPh>
    <phoneticPr fontId="4"/>
  </si>
  <si>
    <t>●</t>
    <phoneticPr fontId="4"/>
  </si>
  <si>
    <t>モンキチョウ</t>
    <phoneticPr fontId="4"/>
  </si>
  <si>
    <t>アゲハチョウ</t>
    <phoneticPr fontId="4"/>
  </si>
  <si>
    <t>カラスアゲハ</t>
    <phoneticPr fontId="4"/>
  </si>
  <si>
    <t>モルフォチョウ</t>
    <phoneticPr fontId="4"/>
  </si>
  <si>
    <t>昼間</t>
  </si>
  <si>
    <t>ミイロタテハ</t>
    <phoneticPr fontId="4"/>
  </si>
  <si>
    <t>アレクサンドラアゲハ</t>
    <phoneticPr fontId="4"/>
  </si>
  <si>
    <t>ガ</t>
    <phoneticPr fontId="4"/>
  </si>
  <si>
    <t>明かり周辺</t>
    <rPh sb="0" eb="1">
      <t>ア</t>
    </rPh>
    <rPh sb="3" eb="5">
      <t>シュウヘン</t>
    </rPh>
    <phoneticPr fontId="4"/>
  </si>
  <si>
    <t>夜～深夜</t>
  </si>
  <si>
    <t>ヤママユガ</t>
    <phoneticPr fontId="4"/>
  </si>
  <si>
    <t>木</t>
    <rPh sb="0" eb="1">
      <t>キ</t>
    </rPh>
    <phoneticPr fontId="4"/>
  </si>
  <si>
    <t>●</t>
    <phoneticPr fontId="4"/>
  </si>
  <si>
    <t>ミツバチ</t>
    <phoneticPr fontId="4"/>
  </si>
  <si>
    <t>木を揺らすと出現</t>
    <rPh sb="0" eb="1">
      <t>キ</t>
    </rPh>
    <rPh sb="2" eb="3">
      <t>ユ</t>
    </rPh>
    <rPh sb="6" eb="8">
      <t>シュツゲン</t>
    </rPh>
    <phoneticPr fontId="4"/>
  </si>
  <si>
    <t>アブラゼミ</t>
    <phoneticPr fontId="4"/>
  </si>
  <si>
    <t>空</t>
    <rPh sb="0" eb="1">
      <t>ソラ</t>
    </rPh>
    <phoneticPr fontId="4"/>
  </si>
  <si>
    <t>降雨時出現。花の上のみ</t>
    <rPh sb="0" eb="2">
      <t>コウウ</t>
    </rPh>
    <rPh sb="2" eb="3">
      <t>トキ</t>
    </rPh>
    <rPh sb="3" eb="5">
      <t>シュツゲン</t>
    </rPh>
    <rPh sb="6" eb="7">
      <t>ハナ</t>
    </rPh>
    <rPh sb="8" eb="9">
      <t>ウエ</t>
    </rPh>
    <phoneticPr fontId="4"/>
  </si>
  <si>
    <t>草地</t>
    <rPh sb="0" eb="1">
      <t>クサ</t>
    </rPh>
    <rPh sb="1" eb="2">
      <t>チ</t>
    </rPh>
    <phoneticPr fontId="4"/>
  </si>
  <si>
    <t>9月は夜～朝</t>
  </si>
  <si>
    <t>深夜～朝</t>
  </si>
  <si>
    <t>ヤシの木</t>
    <rPh sb="3" eb="4">
      <t>キ</t>
    </rPh>
    <phoneticPr fontId="4"/>
  </si>
  <si>
    <t>夜～朝</t>
  </si>
  <si>
    <t>住人の体</t>
    <rPh sb="0" eb="2">
      <t>ジュウニン</t>
    </rPh>
    <rPh sb="3" eb="4">
      <t>カラダ</t>
    </rPh>
    <phoneticPr fontId="4"/>
  </si>
  <si>
    <t>岩</t>
    <rPh sb="0" eb="1">
      <t>イワ</t>
    </rPh>
    <phoneticPr fontId="4"/>
  </si>
  <si>
    <t>岩を叩くと出現</t>
    <rPh sb="0" eb="1">
      <t>イワ</t>
    </rPh>
    <rPh sb="2" eb="3">
      <t>タタ</t>
    </rPh>
    <rPh sb="5" eb="7">
      <t>シュツゲン</t>
    </rPh>
    <phoneticPr fontId="4"/>
  </si>
  <si>
    <t>地面</t>
    <rPh sb="0" eb="2">
      <t>ジメン</t>
    </rPh>
    <phoneticPr fontId="4"/>
  </si>
  <si>
    <t>アミ装備中は襲ってくる</t>
    <rPh sb="2" eb="4">
      <t>ソウビ</t>
    </rPh>
    <rPh sb="4" eb="5">
      <t>チュウ</t>
    </rPh>
    <rPh sb="6" eb="7">
      <t>オソ</t>
    </rPh>
    <phoneticPr fontId="4"/>
  </si>
  <si>
    <t>誕生日</t>
    <phoneticPr fontId="4"/>
  </si>
  <si>
    <t>一人称</t>
    <phoneticPr fontId="4"/>
  </si>
  <si>
    <t>種別</t>
    <rPh sb="0" eb="2">
      <t>シュベツ</t>
    </rPh>
    <phoneticPr fontId="4"/>
  </si>
  <si>
    <t>口ぐせ</t>
    <phoneticPr fontId="4"/>
  </si>
  <si>
    <t>好きな曲</t>
    <rPh sb="0" eb="1">
      <t>ス</t>
    </rPh>
    <rPh sb="3" eb="4">
      <t>キョク</t>
    </rPh>
    <phoneticPr fontId="4"/>
  </si>
  <si>
    <t>アンヌ</t>
    <phoneticPr fontId="4"/>
  </si>
  <si>
    <t>あたし</t>
  </si>
  <si>
    <t>ふぅ</t>
  </si>
  <si>
    <t>けけパリ</t>
  </si>
  <si>
    <t>ヨネ</t>
  </si>
  <si>
    <t>けけボッサ</t>
  </si>
  <si>
    <t>アタイ</t>
  </si>
  <si>
    <t>メソメソ</t>
  </si>
  <si>
    <t>こわいうた</t>
  </si>
  <si>
    <t>だっピ</t>
  </si>
  <si>
    <t>けけジャズ</t>
  </si>
  <si>
    <t>おいら</t>
  </si>
  <si>
    <t>だね</t>
  </si>
  <si>
    <t>けけレゲエ</t>
  </si>
  <si>
    <t>ぎょぎょ</t>
  </si>
  <si>
    <t>けけソング</t>
  </si>
  <si>
    <t>わたし</t>
  </si>
  <si>
    <t>マル</t>
  </si>
  <si>
    <t>けけせんせい</t>
  </si>
  <si>
    <t>でヤンス</t>
  </si>
  <si>
    <t>けけえんか</t>
  </si>
  <si>
    <t>ね！ママ</t>
  </si>
  <si>
    <t>けけファンク</t>
  </si>
  <si>
    <t>マジでー</t>
  </si>
  <si>
    <t>アロハけけ</t>
  </si>
  <si>
    <t>オレ</t>
  </si>
  <si>
    <t>でごわす</t>
  </si>
  <si>
    <t>ハイサイけけ</t>
  </si>
  <si>
    <t>だっしー</t>
  </si>
  <si>
    <t>トルコソング</t>
  </si>
  <si>
    <t>ホントに</t>
  </si>
  <si>
    <t>ワン</t>
  </si>
  <si>
    <t>ノン</t>
  </si>
  <si>
    <t>けけフュージョン</t>
  </si>
  <si>
    <t>ネッ</t>
  </si>
  <si>
    <t>ラグタイム</t>
  </si>
  <si>
    <t>だよね</t>
  </si>
  <si>
    <t>けけソウル</t>
  </si>
  <si>
    <t>フンッ</t>
  </si>
  <si>
    <t>バウ</t>
  </si>
  <si>
    <t>おととい</t>
  </si>
  <si>
    <t>らしいよ</t>
  </si>
  <si>
    <t>だイヌ</t>
  </si>
  <si>
    <t>けけマンボ</t>
  </si>
  <si>
    <t>まろ</t>
  </si>
  <si>
    <t>けけだいみょう</t>
  </si>
  <si>
    <t>ってさ</t>
  </si>
  <si>
    <t>けけロック</t>
  </si>
  <si>
    <t>だっち</t>
  </si>
  <si>
    <t>けけラヴソング</t>
  </si>
  <si>
    <t>ラン</t>
  </si>
  <si>
    <t>テクノビート</t>
  </si>
  <si>
    <t>ムホッ</t>
  </si>
  <si>
    <t>ニンニン</t>
  </si>
  <si>
    <t>けけララバイ</t>
  </si>
  <si>
    <t>はにょ</t>
  </si>
  <si>
    <t>みたいな</t>
  </si>
  <si>
    <t>けけマリア</t>
  </si>
  <si>
    <t>フツーに</t>
  </si>
  <si>
    <t>けけスカ</t>
  </si>
  <si>
    <t>なのサ</t>
  </si>
  <si>
    <t>だモー</t>
  </si>
  <si>
    <t>けけカリプソ</t>
  </si>
  <si>
    <t>ふふ</t>
  </si>
  <si>
    <t>セニョールけけ</t>
  </si>
  <si>
    <t>ミルミル</t>
  </si>
  <si>
    <t>けけゴスペル</t>
  </si>
  <si>
    <t>さすがに</t>
  </si>
  <si>
    <t>ニューオリンズそんぐ</t>
  </si>
  <si>
    <t>なんちて</t>
  </si>
  <si>
    <t>ぼくのばしょ</t>
  </si>
  <si>
    <t>だヒヒン</t>
  </si>
  <si>
    <t>けけワルツ</t>
  </si>
  <si>
    <t>ってば</t>
  </si>
  <si>
    <t>もりのせいかつ</t>
  </si>
  <si>
    <t>ブルル</t>
  </si>
  <si>
    <t>いくわよ</t>
  </si>
  <si>
    <t>けけカントリー</t>
  </si>
  <si>
    <t>やんか</t>
  </si>
  <si>
    <t>ユーロビート</t>
  </si>
  <si>
    <t>ステキね</t>
  </si>
  <si>
    <t>アイリッシュそんぐ</t>
  </si>
  <si>
    <t>だぜよ</t>
  </si>
  <si>
    <t>けけアフロ</t>
  </si>
  <si>
    <t>のな</t>
  </si>
  <si>
    <t>だロボ</t>
  </si>
  <si>
    <t>ゆけ！けけライダー</t>
  </si>
  <si>
    <t>にゃむ</t>
  </si>
  <si>
    <t>クルリ</t>
  </si>
  <si>
    <t>だぎゃ</t>
  </si>
  <si>
    <t>ナミナミ</t>
  </si>
  <si>
    <t>っちゃ</t>
  </si>
  <si>
    <t>けけバラッド</t>
  </si>
  <si>
    <t>ゲロゲロ</t>
  </si>
  <si>
    <t>わい</t>
  </si>
  <si>
    <t>でちゅ</t>
  </si>
  <si>
    <t>けけサルサ</t>
  </si>
  <si>
    <t>だぎゃー</t>
  </si>
  <si>
    <t>ッハ</t>
  </si>
  <si>
    <t>ッポン</t>
  </si>
  <si>
    <t>けけさんびか</t>
  </si>
  <si>
    <t>ウム</t>
  </si>
  <si>
    <t>ですたい</t>
  </si>
  <si>
    <t>わぉ</t>
  </si>
  <si>
    <t>けけチャイナ</t>
  </si>
  <si>
    <t>アルヨ</t>
  </si>
  <si>
    <t>コサックそんぐ</t>
  </si>
  <si>
    <t>とっても</t>
  </si>
  <si>
    <t>キラリ</t>
  </si>
  <si>
    <t>エレキそんぐ</t>
  </si>
  <si>
    <t>アラ</t>
  </si>
  <si>
    <t>のこころ</t>
  </si>
  <si>
    <t>んもう</t>
  </si>
  <si>
    <t>けけのロケンロール</t>
  </si>
  <si>
    <t>キュン</t>
  </si>
  <si>
    <t>なのれす</t>
  </si>
  <si>
    <t>モン</t>
  </si>
  <si>
    <t>ペルーのうた</t>
  </si>
  <si>
    <t>だベア</t>
  </si>
  <si>
    <t>だいすき</t>
  </si>
  <si>
    <t>ウホウホ</t>
  </si>
  <si>
    <t>ガオ</t>
  </si>
  <si>
    <t>トルコそんぐ</t>
  </si>
  <si>
    <t>このやろ</t>
  </si>
  <si>
    <t>けけウェスタン</t>
  </si>
  <si>
    <t>ですサイ</t>
  </si>
  <si>
    <t>ンフ</t>
  </si>
  <si>
    <t>ワオ</t>
  </si>
  <si>
    <t>オンリーミー</t>
  </si>
  <si>
    <t>でござる</t>
  </si>
  <si>
    <t>ウッキー</t>
  </si>
  <si>
    <t>バナーナ</t>
  </si>
  <si>
    <t>かんがえちゅう</t>
  </si>
  <si>
    <t>ウキャ</t>
  </si>
  <si>
    <t>けけディキシー</t>
  </si>
  <si>
    <t>だモン</t>
  </si>
  <si>
    <t>ナポリタン</t>
  </si>
  <si>
    <t>ルン</t>
  </si>
  <si>
    <t>ヨン</t>
  </si>
  <si>
    <t>シャララ</t>
  </si>
  <si>
    <t>うりゃー</t>
  </si>
  <si>
    <t>けけメタル</t>
  </si>
  <si>
    <t>だゾウ</t>
  </si>
  <si>
    <t>タコ</t>
  </si>
  <si>
    <t>ドラムンベース</t>
  </si>
  <si>
    <t>きゃ</t>
  </si>
  <si>
    <t>やっぱし</t>
  </si>
  <si>
    <t>ですの</t>
  </si>
  <si>
    <t>けけみんよう</t>
  </si>
  <si>
    <t>まったく</t>
  </si>
  <si>
    <t>だガー</t>
  </si>
  <si>
    <t>でシ</t>
  </si>
  <si>
    <t>だニョ</t>
  </si>
  <si>
    <t>けけサンバ</t>
  </si>
  <si>
    <t>でおます</t>
  </si>
  <si>
    <t>さ</t>
  </si>
  <si>
    <t>ッピ</t>
  </si>
  <si>
    <t>だコケ</t>
  </si>
  <si>
    <t>だヨ</t>
  </si>
  <si>
    <t>ウヒョー</t>
  </si>
  <si>
    <t>なんやん</t>
  </si>
  <si>
    <t>ぃよぉー</t>
  </si>
  <si>
    <t>だ二</t>
  </si>
  <si>
    <t>ウフーン</t>
  </si>
  <si>
    <t>けけスウィング</t>
  </si>
  <si>
    <t>な</t>
  </si>
  <si>
    <t>ふんっ</t>
  </si>
  <si>
    <t>にゃは</t>
  </si>
  <si>
    <t>ネコ</t>
  </si>
  <si>
    <t>だのら</t>
  </si>
  <si>
    <t>みかん</t>
  </si>
  <si>
    <t>チェキ</t>
  </si>
  <si>
    <t>ニャー</t>
  </si>
  <si>
    <t>とぉっ</t>
  </si>
  <si>
    <t>ギャハッ</t>
  </si>
  <si>
    <t>なんてね</t>
  </si>
  <si>
    <t>すっげぇ</t>
  </si>
  <si>
    <t>けけマーチ</t>
  </si>
  <si>
    <t>だべ</t>
  </si>
  <si>
    <t>チュー</t>
  </si>
  <si>
    <t>てやんで</t>
  </si>
  <si>
    <t>アンドゥ</t>
  </si>
  <si>
    <t>なのね</t>
  </si>
  <si>
    <t>まんねん</t>
  </si>
  <si>
    <t>とかね</t>
  </si>
  <si>
    <t>だわさ</t>
  </si>
  <si>
    <t>どもども</t>
  </si>
  <si>
    <t>よぅ</t>
  </si>
  <si>
    <t>しょうわけけかよう</t>
  </si>
  <si>
    <t>だジョー</t>
  </si>
  <si>
    <t>ツルルン</t>
  </si>
  <si>
    <t>けけタンゴ</t>
  </si>
  <si>
    <t>ちぅねん</t>
  </si>
  <si>
    <t>ペンペン</t>
  </si>
  <si>
    <t>だペン</t>
  </si>
  <si>
    <t>けけパレード</t>
  </si>
  <si>
    <t>ウフフ</t>
  </si>
  <si>
    <t>っしょ</t>
  </si>
  <si>
    <t>にだんざか</t>
  </si>
  <si>
    <t>っぺ</t>
  </si>
  <si>
    <t>ダロガ</t>
  </si>
  <si>
    <t>メ～ン</t>
  </si>
  <si>
    <t>ガジガジ</t>
  </si>
  <si>
    <t>ユー</t>
  </si>
  <si>
    <t>ふふん</t>
  </si>
  <si>
    <t>ピカッ</t>
  </si>
  <si>
    <t>うっふん</t>
  </si>
  <si>
    <t>なのよ</t>
  </si>
  <si>
    <t>ったら</t>
  </si>
  <si>
    <t>でしゅ</t>
  </si>
  <si>
    <t>つんっ</t>
  </si>
  <si>
    <t>せいやっ</t>
  </si>
  <si>
    <t>アーバンけけ</t>
  </si>
  <si>
    <t>だワイ</t>
  </si>
  <si>
    <t>バサバサ</t>
  </si>
  <si>
    <t>けけのエチュード</t>
  </si>
  <si>
    <t>だワニ</t>
  </si>
  <si>
    <t>どすえ</t>
  </si>
  <si>
    <t>けけガムラン</t>
  </si>
  <si>
    <t>ふなうた2001</t>
  </si>
  <si>
    <t>けけけいじ</t>
  </si>
  <si>
    <t>けけおんど</t>
  </si>
  <si>
    <t>カタログ順が基準になっています。ペアとは限らないので注意してください。</t>
    <rPh sb="4" eb="5">
      <t>ジュン</t>
    </rPh>
    <rPh sb="6" eb="8">
      <t>キジュン</t>
    </rPh>
    <rPh sb="20" eb="21">
      <t>カギ</t>
    </rPh>
    <rPh sb="26" eb="28">
      <t>チュウイ</t>
    </rPh>
    <phoneticPr fontId="4"/>
  </si>
  <si>
    <t>きのこ拾い</t>
    <rPh sb="3" eb="4">
      <t>ヒロ</t>
    </rPh>
    <phoneticPr fontId="4"/>
  </si>
  <si>
    <t>カーニバルベッド</t>
  </si>
  <si>
    <t>カーニバルチェスト</t>
  </si>
  <si>
    <t>カーニバルクロゼット</t>
  </si>
  <si>
    <t>カーニバルソファ</t>
  </si>
  <si>
    <t>カーニバルチェア</t>
  </si>
  <si>
    <t>カーニバルテーブルL</t>
  </si>
  <si>
    <t>カーニバルテーブルS</t>
  </si>
  <si>
    <t>カーニバルシェルフ</t>
  </si>
  <si>
    <t>カーニバルドレッサー</t>
  </si>
  <si>
    <t>カーニバルランプ</t>
  </si>
  <si>
    <t>たまごのベッド</t>
  </si>
  <si>
    <t>たまごのタンス</t>
  </si>
  <si>
    <t>たまごのクロゼット</t>
  </si>
  <si>
    <t>たまごのイス</t>
  </si>
  <si>
    <t>たまごのながイス</t>
  </si>
  <si>
    <t>たまごのテーブル</t>
  </si>
  <si>
    <t>たまごのコンポ</t>
  </si>
  <si>
    <t>たまごマトリョーシカ</t>
  </si>
  <si>
    <t>たまごのとけい</t>
  </si>
  <si>
    <t>たまごのランプ</t>
  </si>
  <si>
    <t>ハロウィンベッド</t>
  </si>
  <si>
    <t>ハロウィンタンス</t>
  </si>
  <si>
    <t>ハロウィンクロゼット</t>
  </si>
  <si>
    <t>ハロウィンソファ</t>
  </si>
  <si>
    <t>ハロウィンチェア</t>
  </si>
  <si>
    <t>ハロウィンテーブル</t>
  </si>
  <si>
    <t>ハロウィンドレッサー</t>
  </si>
  <si>
    <t>ハロウィンラック</t>
  </si>
  <si>
    <t>ハロウィンクロック</t>
  </si>
  <si>
    <t>ハロウィンランプ</t>
  </si>
  <si>
    <t>ハーベストベッド</t>
  </si>
  <si>
    <t>ハーベストチェスト</t>
  </si>
  <si>
    <t>ハーベストクロゼット</t>
  </si>
  <si>
    <t>ハーベストソファ</t>
  </si>
  <si>
    <t>ハーベストチェア</t>
  </si>
  <si>
    <t>ハーベストテーブル</t>
  </si>
  <si>
    <t>ハーベストドレッサー</t>
  </si>
  <si>
    <t>ハーベストテレビ</t>
  </si>
  <si>
    <t>ハーベストクロック</t>
  </si>
  <si>
    <t>ハーベストランプ</t>
  </si>
  <si>
    <t>クリスマスベッド</t>
  </si>
  <si>
    <t>クリスマスタンス</t>
  </si>
  <si>
    <t>クリスマスクロゼット</t>
  </si>
  <si>
    <t>クリスマスソファ</t>
  </si>
  <si>
    <t>クリスマスチェア</t>
  </si>
  <si>
    <t>クリスマステーブル</t>
  </si>
  <si>
    <t>クリスマスラック</t>
  </si>
  <si>
    <t>クリスマスピアノ</t>
  </si>
  <si>
    <t>クリスマスクロック</t>
  </si>
  <si>
    <t>クリスマスランプ</t>
  </si>
  <si>
    <t>プリンセスベッド</t>
  </si>
  <si>
    <t>プリンセスチェスト</t>
  </si>
  <si>
    <t>プリンセスクロゼット</t>
  </si>
  <si>
    <t>プリンセスソファ</t>
  </si>
  <si>
    <t>プリンセスチェア</t>
  </si>
  <si>
    <t>プリンセステーブル</t>
  </si>
  <si>
    <t>プリンセスキュリオ</t>
  </si>
  <si>
    <t>プリンセスドレッサー</t>
  </si>
  <si>
    <t>プリンセスケージ</t>
  </si>
  <si>
    <t>プリンセスランプ</t>
  </si>
  <si>
    <t>グレースベッド</t>
  </si>
  <si>
    <t>グレースチェスト</t>
  </si>
  <si>
    <t>グレースクロゼット</t>
  </si>
  <si>
    <t>グレースベンチ</t>
  </si>
  <si>
    <t>グレースチェア</t>
  </si>
  <si>
    <t>グレースローテーブル</t>
  </si>
  <si>
    <t>グレースデスク</t>
  </si>
  <si>
    <t>グレースワゴン</t>
  </si>
  <si>
    <t>グレースシェルフ</t>
  </si>
  <si>
    <t>グレースランプ</t>
  </si>
  <si>
    <t>おかしのベッド</t>
  </si>
  <si>
    <t>おかしのタンス</t>
  </si>
  <si>
    <t>おかしのクロゼット</t>
  </si>
  <si>
    <t>おかしのソファ</t>
  </si>
  <si>
    <t>おかしのイス</t>
  </si>
  <si>
    <t>おかしのテーブル</t>
  </si>
  <si>
    <t>おかしのミニテーブル</t>
  </si>
  <si>
    <t>おかしのほんだな</t>
  </si>
  <si>
    <t>おかしのランプ</t>
  </si>
  <si>
    <t>おかしのミニランプ</t>
  </si>
  <si>
    <t>ゴージャスベッド</t>
  </si>
  <si>
    <t>ゴージャスチェスト</t>
  </si>
  <si>
    <t>ゴージャスクロゼット</t>
  </si>
  <si>
    <t>ゴージャスラブソファ</t>
  </si>
  <si>
    <t>ゴージャスソファ</t>
  </si>
  <si>
    <t>ゴージャスハイチェア</t>
  </si>
  <si>
    <t>ゴージャステーブル</t>
  </si>
  <si>
    <t>ゴージャスデスク</t>
  </si>
  <si>
    <t>ゴージャスカウンター</t>
  </si>
  <si>
    <t>ゴージャスランプ</t>
  </si>
  <si>
    <t>■カーニバルシリーズ</t>
    <phoneticPr fontId="4"/>
  </si>
  <si>
    <t>■たまごシリーズ</t>
    <phoneticPr fontId="4"/>
  </si>
  <si>
    <t>■ハロウィンシリーズ</t>
    <phoneticPr fontId="4"/>
  </si>
  <si>
    <t>■ハーベストシリーズ</t>
    <phoneticPr fontId="4"/>
  </si>
  <si>
    <t>■クリスマスシリーズ</t>
    <phoneticPr fontId="4"/>
  </si>
  <si>
    <t>■プリンセスシリーズ</t>
    <phoneticPr fontId="4"/>
  </si>
  <si>
    <t>■グレースシリーズ</t>
    <phoneticPr fontId="4"/>
  </si>
  <si>
    <t>■おかしシリーズ</t>
    <phoneticPr fontId="4"/>
  </si>
  <si>
    <t>■ゴージャスシリーズ</t>
    <phoneticPr fontId="4"/>
  </si>
  <si>
    <t>グレース（2～4月）</t>
    <rPh sb="8" eb="9">
      <t>ガツ</t>
    </rPh>
    <phoneticPr fontId="4"/>
  </si>
  <si>
    <t>グレース（5～7月）</t>
    <rPh sb="8" eb="9">
      <t>ガツ</t>
    </rPh>
    <phoneticPr fontId="4"/>
  </si>
  <si>
    <t>グレース（8～10月）</t>
    <rPh sb="9" eb="10">
      <t>ガツ</t>
    </rPh>
    <phoneticPr fontId="4"/>
  </si>
  <si>
    <t>グレース（11～1月）</t>
    <rPh sb="9" eb="10">
      <t>ガツ</t>
    </rPh>
    <phoneticPr fontId="4"/>
  </si>
  <si>
    <t>カーニバル</t>
    <phoneticPr fontId="4"/>
  </si>
  <si>
    <t>たまご探し</t>
    <rPh sb="3" eb="4">
      <t>サガ</t>
    </rPh>
    <phoneticPr fontId="4"/>
  </si>
  <si>
    <t>ハロウィン</t>
    <phoneticPr fontId="4"/>
  </si>
  <si>
    <t>ハーベスト</t>
    <phoneticPr fontId="4"/>
  </si>
  <si>
    <t>クリスマス</t>
    <phoneticPr fontId="4"/>
  </si>
  <si>
    <t>おふろのイス</t>
  </si>
  <si>
    <t>おふろマット</t>
  </si>
  <si>
    <t>おけ</t>
  </si>
  <si>
    <t>ゆぶね</t>
  </si>
  <si>
    <t>ぎゅうにゅうケース</t>
  </si>
  <si>
    <t>あらいば</t>
  </si>
  <si>
    <t>びょうぶ</t>
  </si>
  <si>
    <t>アップライトピアノ</t>
  </si>
  <si>
    <t>12/26～12/31</t>
  </si>
  <si>
    <t>きんのつりトロフィー</t>
  </si>
  <si>
    <t>ぎんのつりトロフィー</t>
  </si>
  <si>
    <t>1年間プレイ</t>
    <rPh sb="1" eb="3">
      <t>ネンカン</t>
    </rPh>
    <phoneticPr fontId="4"/>
  </si>
  <si>
    <t>限度額まで貯金</t>
    <rPh sb="0" eb="2">
      <t>ゲンド</t>
    </rPh>
    <rPh sb="2" eb="3">
      <t>ガク</t>
    </rPh>
    <rPh sb="5" eb="7">
      <t>チョキン</t>
    </rPh>
    <phoneticPr fontId="4"/>
  </si>
  <si>
    <t>風船</t>
    <rPh sb="0" eb="2">
      <t>フウセン</t>
    </rPh>
    <phoneticPr fontId="4"/>
  </si>
  <si>
    <t>記号なしは便宜上の系列名で、ハッピールームアカデミーのボーナスはつきません。</t>
    <rPh sb="0" eb="2">
      <t>キゴウ</t>
    </rPh>
    <rPh sb="5" eb="7">
      <t>ベンギ</t>
    </rPh>
    <rPh sb="7" eb="8">
      <t>ジョウ</t>
    </rPh>
    <rPh sb="9" eb="11">
      <t>ケイレツ</t>
    </rPh>
    <rPh sb="11" eb="12">
      <t>メイ</t>
    </rPh>
    <phoneticPr fontId="4"/>
  </si>
  <si>
    <t>がっこう系</t>
    <rPh sb="4" eb="5">
      <t>ケイ</t>
    </rPh>
    <phoneticPr fontId="4"/>
  </si>
  <si>
    <t>◆がっこうセット</t>
    <phoneticPr fontId="4"/>
  </si>
  <si>
    <t>▲ウエスタンテーマ</t>
    <phoneticPr fontId="4"/>
  </si>
  <si>
    <t>古－大</t>
    <phoneticPr fontId="4"/>
  </si>
  <si>
    <t>古－大</t>
    <phoneticPr fontId="4"/>
  </si>
  <si>
    <t>つねきち</t>
    <phoneticPr fontId="4"/>
  </si>
  <si>
    <t>つねきち</t>
    <phoneticPr fontId="4"/>
  </si>
  <si>
    <t>目玉商品</t>
    <phoneticPr fontId="4"/>
  </si>
  <si>
    <t>▲うちゅうテーマ</t>
    <phoneticPr fontId="4"/>
  </si>
  <si>
    <t>新－子</t>
    <phoneticPr fontId="4"/>
  </si>
  <si>
    <t>新－子</t>
    <phoneticPr fontId="4"/>
  </si>
  <si>
    <t>新－子</t>
    <phoneticPr fontId="4"/>
  </si>
  <si>
    <t>▲うちゅうテーマ</t>
    <phoneticPr fontId="4"/>
  </si>
  <si>
    <t>つねきち</t>
    <phoneticPr fontId="4"/>
  </si>
  <si>
    <t>▲こうじテーマ</t>
    <phoneticPr fontId="4"/>
  </si>
  <si>
    <t>新－大</t>
    <phoneticPr fontId="4"/>
  </si>
  <si>
    <t>新－大</t>
    <phoneticPr fontId="4"/>
  </si>
  <si>
    <t>ｵﾚﾝｼﾞ</t>
  </si>
  <si>
    <t>▲プロレステーマ</t>
    <phoneticPr fontId="4"/>
  </si>
  <si>
    <t>▲プロレステーマ</t>
    <phoneticPr fontId="4"/>
  </si>
  <si>
    <t>新－大</t>
    <phoneticPr fontId="4"/>
  </si>
  <si>
    <t>▲ガーデンテーマ</t>
    <phoneticPr fontId="4"/>
  </si>
  <si>
    <t>古－大</t>
    <phoneticPr fontId="4"/>
  </si>
  <si>
    <t>ﾋﾟﾝｸ</t>
    <phoneticPr fontId="4"/>
  </si>
  <si>
    <t>▲ガーデンテーマ●人形カテゴリー</t>
    <rPh sb="9" eb="11">
      <t>ニンギョウ</t>
    </rPh>
    <phoneticPr fontId="4"/>
  </si>
  <si>
    <t>ラッキーアイテム</t>
    <phoneticPr fontId="4"/>
  </si>
  <si>
    <t>古－子</t>
    <phoneticPr fontId="4"/>
  </si>
  <si>
    <t>古－子</t>
    <phoneticPr fontId="4"/>
  </si>
  <si>
    <t>▲ベビーテーマ</t>
    <phoneticPr fontId="4"/>
  </si>
  <si>
    <t>ﾋﾟﾝｸ</t>
    <phoneticPr fontId="4"/>
  </si>
  <si>
    <t>ｶﾗﾌﾙ</t>
    <phoneticPr fontId="4"/>
  </si>
  <si>
    <t>ｶﾗﾌﾙ</t>
    <phoneticPr fontId="4"/>
  </si>
  <si>
    <t>古－子</t>
    <phoneticPr fontId="4"/>
  </si>
  <si>
    <t>▲ベビーテーマ●人形カテゴリー</t>
    <rPh sb="8" eb="10">
      <t>ニンギョウ</t>
    </rPh>
    <phoneticPr fontId="4"/>
  </si>
  <si>
    <t>▲サイエンティストテーマ</t>
    <phoneticPr fontId="4"/>
  </si>
  <si>
    <t>▲かいぞくテーマ</t>
    <phoneticPr fontId="4"/>
  </si>
  <si>
    <t>ラコスケ</t>
    <phoneticPr fontId="4"/>
  </si>
  <si>
    <t>きょうだんのみぎ</t>
    <phoneticPr fontId="4"/>
  </si>
  <si>
    <t>◆がっこうセット</t>
    <phoneticPr fontId="4"/>
  </si>
  <si>
    <t>目玉商品</t>
    <phoneticPr fontId="4"/>
  </si>
  <si>
    <t>◆だるまセット●人形カテゴリー</t>
    <rPh sb="8" eb="10">
      <t>ニンギョウ</t>
    </rPh>
    <phoneticPr fontId="4"/>
  </si>
  <si>
    <t>◆くまセット●人形カテゴリー</t>
    <rPh sb="7" eb="9">
      <t>ニンギョウ</t>
    </rPh>
    <phoneticPr fontId="4"/>
  </si>
  <si>
    <t>迷子ｲﾍﾞﾝﾄ</t>
    <phoneticPr fontId="4"/>
  </si>
  <si>
    <t>◆パンダセット●人形カテゴリー</t>
    <rPh sb="8" eb="10">
      <t>ニンギョウ</t>
    </rPh>
    <phoneticPr fontId="4"/>
  </si>
  <si>
    <t>◆サボテンセット</t>
    <phoneticPr fontId="4"/>
  </si>
  <si>
    <t>◆ゴルフセット</t>
    <phoneticPr fontId="4"/>
  </si>
  <si>
    <t>◆あかセット</t>
    <phoneticPr fontId="4"/>
  </si>
  <si>
    <t>◆トーテムセット</t>
    <phoneticPr fontId="4"/>
  </si>
  <si>
    <t>◆ラバランプセット</t>
    <phoneticPr fontId="4"/>
  </si>
  <si>
    <t>◆わふうセット</t>
    <phoneticPr fontId="4"/>
  </si>
  <si>
    <t>わふう系</t>
    <rPh sb="3" eb="4">
      <t>ケイ</t>
    </rPh>
    <phoneticPr fontId="4"/>
  </si>
  <si>
    <t>ラッキーアイテム</t>
    <phoneticPr fontId="4"/>
  </si>
  <si>
    <t>◆にわセット</t>
    <phoneticPr fontId="4"/>
  </si>
  <si>
    <t>▲おふろテーマ</t>
    <phoneticPr fontId="4"/>
  </si>
  <si>
    <t>おふろ系</t>
    <rPh sb="3" eb="4">
      <t>ケイ</t>
    </rPh>
    <phoneticPr fontId="4"/>
  </si>
  <si>
    <t>役場</t>
    <phoneticPr fontId="4"/>
  </si>
  <si>
    <t>無所属</t>
    <phoneticPr fontId="4"/>
  </si>
  <si>
    <t>無所属</t>
    <phoneticPr fontId="4"/>
  </si>
  <si>
    <t>冬アイテム系</t>
    <phoneticPr fontId="4"/>
  </si>
  <si>
    <t>◆つぼセット</t>
    <phoneticPr fontId="4"/>
  </si>
  <si>
    <t>◆まねきセット</t>
    <phoneticPr fontId="4"/>
  </si>
  <si>
    <t>◆かんきつセット</t>
    <phoneticPr fontId="4"/>
  </si>
  <si>
    <t>◆ヨウナシセット</t>
    <phoneticPr fontId="4"/>
  </si>
  <si>
    <t>オレンジのイス</t>
    <phoneticPr fontId="4"/>
  </si>
  <si>
    <t>◆スイカセット</t>
    <phoneticPr fontId="4"/>
  </si>
  <si>
    <t>◆リンゴセット</t>
    <phoneticPr fontId="4"/>
  </si>
  <si>
    <t>◆カエルセット</t>
    <phoneticPr fontId="4"/>
  </si>
  <si>
    <t>◆パインざいセット</t>
    <phoneticPr fontId="4"/>
  </si>
  <si>
    <t>◆あかいおはなセット</t>
    <phoneticPr fontId="4"/>
  </si>
  <si>
    <t>◆しろいおはなセット</t>
    <phoneticPr fontId="4"/>
  </si>
  <si>
    <t>◆きいろのおはなセット</t>
    <phoneticPr fontId="4"/>
  </si>
  <si>
    <t>無－大</t>
    <phoneticPr fontId="4"/>
  </si>
  <si>
    <t>ごみばこ系</t>
    <phoneticPr fontId="4"/>
  </si>
  <si>
    <t>古代遺跡系</t>
    <phoneticPr fontId="4"/>
  </si>
  <si>
    <t>遊具系</t>
    <phoneticPr fontId="4"/>
  </si>
  <si>
    <t>ジョニー家具系</t>
    <phoneticPr fontId="4"/>
  </si>
  <si>
    <t>ジョニー</t>
    <phoneticPr fontId="4"/>
  </si>
  <si>
    <t>ジョニー家具系●人形カテゴリー</t>
    <rPh sb="8" eb="10">
      <t>ニンギョウ</t>
    </rPh>
    <phoneticPr fontId="4"/>
  </si>
  <si>
    <t>アウトドア系</t>
    <phoneticPr fontId="4"/>
  </si>
  <si>
    <t>テレビ系</t>
    <phoneticPr fontId="4"/>
  </si>
  <si>
    <t>台所系</t>
    <phoneticPr fontId="4"/>
  </si>
  <si>
    <t>お庭系</t>
    <phoneticPr fontId="4"/>
  </si>
  <si>
    <t>島アイテム系</t>
    <phoneticPr fontId="4"/>
  </si>
  <si>
    <t>ゆきだるま</t>
    <phoneticPr fontId="4"/>
  </si>
  <si>
    <t>積雪中</t>
    <phoneticPr fontId="4"/>
  </si>
  <si>
    <t>お花系</t>
    <phoneticPr fontId="4"/>
  </si>
  <si>
    <t>トイレ系</t>
    <phoneticPr fontId="4"/>
  </si>
  <si>
    <t>ボックス系</t>
    <phoneticPr fontId="4"/>
  </si>
  <si>
    <t>ラッキーアイテム・１０００万貯金</t>
    <phoneticPr fontId="4"/>
  </si>
  <si>
    <t>洗濯機系</t>
    <phoneticPr fontId="4"/>
  </si>
  <si>
    <t>暖房系</t>
    <phoneticPr fontId="4"/>
  </si>
  <si>
    <t>ステレオ系</t>
    <phoneticPr fontId="4"/>
  </si>
  <si>
    <t>無－子</t>
    <phoneticPr fontId="4"/>
  </si>
  <si>
    <t>とけい系</t>
    <phoneticPr fontId="4"/>
  </si>
  <si>
    <t>チェア系</t>
    <phoneticPr fontId="4"/>
  </si>
  <si>
    <t>オレンジチェア</t>
    <phoneticPr fontId="4"/>
  </si>
  <si>
    <t>四季イベント系</t>
    <rPh sb="0" eb="2">
      <t>シキ</t>
    </rPh>
    <rPh sb="6" eb="7">
      <t>ケイ</t>
    </rPh>
    <phoneticPr fontId="4"/>
  </si>
  <si>
    <t>12/1～12/24</t>
    <phoneticPr fontId="4"/>
  </si>
  <si>
    <t>期間限定で店に出る</t>
    <rPh sb="0" eb="2">
      <t>キカン</t>
    </rPh>
    <rPh sb="2" eb="4">
      <t>ゲンテイ</t>
    </rPh>
    <rPh sb="5" eb="6">
      <t>ミセ</t>
    </rPh>
    <rPh sb="7" eb="8">
      <t>デ</t>
    </rPh>
    <phoneticPr fontId="4"/>
  </si>
  <si>
    <t>12/1～12/25</t>
  </si>
  <si>
    <t>おふろ系</t>
    <phoneticPr fontId="4"/>
  </si>
  <si>
    <t>ベッド系</t>
    <phoneticPr fontId="4"/>
  </si>
  <si>
    <t>収納ケース系</t>
    <phoneticPr fontId="4"/>
  </si>
  <si>
    <t>照明系</t>
    <phoneticPr fontId="4"/>
  </si>
  <si>
    <t>無－無</t>
    <phoneticPr fontId="4"/>
  </si>
  <si>
    <t>▲マリオテーマ</t>
    <phoneticPr fontId="4"/>
  </si>
  <si>
    <t>レンガブロック</t>
    <phoneticPr fontId="4"/>
  </si>
  <si>
    <t>コイン</t>
    <phoneticPr fontId="4"/>
  </si>
  <si>
    <t>はた</t>
    <phoneticPr fontId="4"/>
  </si>
  <si>
    <t>ファイアフラワー</t>
    <phoneticPr fontId="4"/>
  </si>
  <si>
    <t>キノコ</t>
    <phoneticPr fontId="4"/>
  </si>
  <si>
    <t>ノコノコのこうら</t>
    <phoneticPr fontId="4"/>
  </si>
  <si>
    <t>スター</t>
    <phoneticPr fontId="4"/>
  </si>
  <si>
    <t>１UPキノコ</t>
    <phoneticPr fontId="4"/>
  </si>
  <si>
    <t>ハテナブロック</t>
    <phoneticPr fontId="4"/>
  </si>
  <si>
    <t>どかん</t>
    <phoneticPr fontId="4"/>
  </si>
  <si>
    <t>ファイアバー</t>
    <phoneticPr fontId="4"/>
  </si>
  <si>
    <t>キラーほうだい</t>
    <phoneticPr fontId="4"/>
  </si>
  <si>
    <t>◆にんてんどうセット</t>
    <phoneticPr fontId="4"/>
  </si>
  <si>
    <t>TPS</t>
    <phoneticPr fontId="4"/>
  </si>
  <si>
    <t>自分の誕生日</t>
    <phoneticPr fontId="4"/>
  </si>
  <si>
    <t>ハロウィン</t>
    <phoneticPr fontId="4"/>
  </si>
  <si>
    <t>3/1～3/3</t>
    <phoneticPr fontId="4"/>
  </si>
  <si>
    <t>うらないテレフォン</t>
    <phoneticPr fontId="4"/>
  </si>
  <si>
    <t>まいごちゃん系</t>
    <phoneticPr fontId="4"/>
  </si>
  <si>
    <t>まいごちゃん系●絵画カテゴリー</t>
    <rPh sb="8" eb="10">
      <t>カイガ</t>
    </rPh>
    <phoneticPr fontId="4"/>
  </si>
  <si>
    <t>100万ベル貯金</t>
    <phoneticPr fontId="4"/>
  </si>
  <si>
    <t>4月1日に役場の前</t>
    <rPh sb="1" eb="2">
      <t>ガツ</t>
    </rPh>
    <rPh sb="3" eb="4">
      <t>ニチ</t>
    </rPh>
    <rPh sb="5" eb="7">
      <t>ヤクバ</t>
    </rPh>
    <rPh sb="8" eb="9">
      <t>マエ</t>
    </rPh>
    <phoneticPr fontId="4"/>
  </si>
  <si>
    <t>村長</t>
    <rPh sb="0" eb="2">
      <t>ソンチョウ</t>
    </rPh>
    <phoneticPr fontId="4"/>
  </si>
  <si>
    <t>トロフィー系</t>
    <phoneticPr fontId="4"/>
  </si>
  <si>
    <t>うおまさ</t>
    <phoneticPr fontId="4"/>
  </si>
  <si>
    <t>釣り大会優勝</t>
    <rPh sb="0" eb="1">
      <t>ツ</t>
    </rPh>
    <rPh sb="2" eb="4">
      <t>タイカイ</t>
    </rPh>
    <rPh sb="4" eb="6">
      <t>ユウショウ</t>
    </rPh>
    <phoneticPr fontId="4"/>
  </si>
  <si>
    <t>むしとりのトロフィー</t>
    <phoneticPr fontId="4"/>
  </si>
  <si>
    <t>カメヤマ</t>
    <phoneticPr fontId="4"/>
  </si>
  <si>
    <t>虫取り大会優勝</t>
    <phoneticPr fontId="4"/>
  </si>
  <si>
    <t>3月3日に役場の前</t>
    <rPh sb="1" eb="2">
      <t>ガツ</t>
    </rPh>
    <rPh sb="3" eb="4">
      <t>ニチ</t>
    </rPh>
    <rPh sb="5" eb="7">
      <t>ヤクバ</t>
    </rPh>
    <rPh sb="8" eb="9">
      <t>マエ</t>
    </rPh>
    <phoneticPr fontId="4"/>
  </si>
  <si>
    <t>旧暦8月15日に役場の前</t>
    <rPh sb="0" eb="2">
      <t>キュウレキ</t>
    </rPh>
    <rPh sb="3" eb="4">
      <t>ガツ</t>
    </rPh>
    <rPh sb="6" eb="7">
      <t>ニチ</t>
    </rPh>
    <rPh sb="8" eb="10">
      <t>ヤクバ</t>
    </rPh>
    <rPh sb="11" eb="12">
      <t>マエ</t>
    </rPh>
    <phoneticPr fontId="4"/>
  </si>
  <si>
    <t>7月7日に役場の前</t>
    <rPh sb="1" eb="2">
      <t>ガツ</t>
    </rPh>
    <rPh sb="3" eb="4">
      <t>ニチ</t>
    </rPh>
    <rPh sb="5" eb="7">
      <t>ヤクバ</t>
    </rPh>
    <rPh sb="8" eb="9">
      <t>マエ</t>
    </rPh>
    <phoneticPr fontId="4"/>
  </si>
  <si>
    <t>ハピアカ</t>
    <phoneticPr fontId="4"/>
  </si>
  <si>
    <t>ハピアカ7万点以上</t>
    <phoneticPr fontId="4"/>
  </si>
  <si>
    <t>ひろいおうちのもけい</t>
    <phoneticPr fontId="4"/>
  </si>
  <si>
    <t>ハピアカ１０万点以上</t>
    <phoneticPr fontId="4"/>
  </si>
  <si>
    <t>２かいだてのもけい</t>
    <phoneticPr fontId="4"/>
  </si>
  <si>
    <t>ハピアカ１５万点以上</t>
    <phoneticPr fontId="4"/>
  </si>
  <si>
    <t>たぬきち</t>
    <phoneticPr fontId="4"/>
  </si>
  <si>
    <t>TPS－ブロンズ会員</t>
    <rPh sb="8" eb="10">
      <t>カイイン</t>
    </rPh>
    <phoneticPr fontId="4"/>
  </si>
  <si>
    <t>TPS－シルバー会員</t>
    <rPh sb="8" eb="10">
      <t>カイイン</t>
    </rPh>
    <phoneticPr fontId="4"/>
  </si>
  <si>
    <t>TPS－ゴールド会員</t>
    <rPh sb="8" eb="10">
      <t>カイイン</t>
    </rPh>
    <phoneticPr fontId="4"/>
  </si>
  <si>
    <t>TPS－プラチナ会員</t>
    <rPh sb="8" eb="10">
      <t>カイイン</t>
    </rPh>
    <phoneticPr fontId="4"/>
  </si>
  <si>
    <t>フータ</t>
    <phoneticPr fontId="4"/>
  </si>
  <si>
    <t>博物館目録コンプリート</t>
    <phoneticPr fontId="4"/>
  </si>
  <si>
    <t>■ログシリーズ</t>
    <phoneticPr fontId="4"/>
  </si>
  <si>
    <t>■モノクロシリーズ</t>
    <phoneticPr fontId="4"/>
  </si>
  <si>
    <t>■カラフルシリーズ</t>
    <phoneticPr fontId="4"/>
  </si>
  <si>
    <t>■ラブリーシリーズ</t>
    <phoneticPr fontId="4"/>
  </si>
  <si>
    <t>ラブリーテーブル</t>
    <phoneticPr fontId="4"/>
  </si>
  <si>
    <t>■ロボシリーズ</t>
    <phoneticPr fontId="4"/>
  </si>
  <si>
    <t>ゆきだるまベッド</t>
    <phoneticPr fontId="4"/>
  </si>
  <si>
    <t>■ゆきだるまシリーズ</t>
    <phoneticPr fontId="4"/>
  </si>
  <si>
    <t>■きのこシリーズ</t>
    <phoneticPr fontId="4"/>
  </si>
  <si>
    <t>◆まつセット●植物カテゴリー</t>
  </si>
  <si>
    <t>◆ぼんさいセット●植物カテゴリー</t>
  </si>
  <si>
    <t>◆かんようセット●植物カテゴリー</t>
  </si>
  <si>
    <t>◆ドラムセット●楽器カテゴリー</t>
  </si>
  <si>
    <t>◆げんがくセット●楽器カテゴリー</t>
  </si>
  <si>
    <t>◆ギターセット●楽器カテゴリー</t>
  </si>
  <si>
    <t>●楽器カテゴリー</t>
  </si>
  <si>
    <t>●模型カテゴリー</t>
  </si>
  <si>
    <t>◆ドラムセット●楽器カテゴリー</t>
    <phoneticPr fontId="4"/>
  </si>
  <si>
    <t>■クリスマスシリーズ●楽器カテゴリー</t>
    <phoneticPr fontId="4"/>
  </si>
  <si>
    <t xml:space="preserve">がっこうのつくえ </t>
  </si>
  <si>
    <t xml:space="preserve">きょうだんのひだり </t>
  </si>
  <si>
    <t xml:space="preserve">きょうたく </t>
  </si>
  <si>
    <t xml:space="preserve">がっこうのイス </t>
  </si>
  <si>
    <t xml:space="preserve">ボールいれ </t>
  </si>
  <si>
    <t xml:space="preserve">たかとびのマット </t>
  </si>
  <si>
    <t xml:space="preserve">ハードル </t>
  </si>
  <si>
    <t xml:space="preserve">とくてんボード </t>
  </si>
  <si>
    <t xml:space="preserve">パイプイス </t>
  </si>
  <si>
    <t xml:space="preserve">びょういんのついたて </t>
  </si>
  <si>
    <t xml:space="preserve">てんてき </t>
  </si>
  <si>
    <t xml:space="preserve">てあらい </t>
  </si>
  <si>
    <t xml:space="preserve">きりだんす </t>
  </si>
  <si>
    <t xml:space="preserve">かいだんだんす </t>
  </si>
  <si>
    <t xml:space="preserve">ひくいついたて </t>
  </si>
  <si>
    <t xml:space="preserve">はりこのとら </t>
  </si>
  <si>
    <t xml:space="preserve">ぶじかえる </t>
  </si>
  <si>
    <t xml:space="preserve">アイスケース </t>
  </si>
  <si>
    <t xml:space="preserve">ごばん </t>
  </si>
  <si>
    <t xml:space="preserve">ひだりききデスク </t>
  </si>
  <si>
    <t xml:space="preserve">みぎききデスク </t>
  </si>
  <si>
    <t xml:space="preserve">でんわボックス </t>
  </si>
  <si>
    <t xml:space="preserve">むぎばたけ </t>
  </si>
  <si>
    <t xml:space="preserve">ヨッシーのタマゴ </t>
  </si>
  <si>
    <t xml:space="preserve">バナナ </t>
  </si>
  <si>
    <t xml:space="preserve">トリプルあかこうら </t>
  </si>
  <si>
    <t xml:space="preserve">カート </t>
  </si>
  <si>
    <t xml:space="preserve">ATM </t>
  </si>
  <si>
    <t xml:space="preserve">はっぱ </t>
  </si>
  <si>
    <t>ひしもち</t>
  </si>
  <si>
    <t xml:space="preserve">つきみだんご </t>
  </si>
  <si>
    <t>せんせいのデスク</t>
  </si>
  <si>
    <t>せんせいのイス</t>
  </si>
  <si>
    <t>がっこうのげたばこ</t>
  </si>
  <si>
    <t>こくばん</t>
  </si>
  <si>
    <t>りかしつのつくえ</t>
  </si>
  <si>
    <t>とびばこ</t>
  </si>
  <si>
    <t>ひばち</t>
  </si>
  <si>
    <t>ちゃだんす</t>
  </si>
  <si>
    <t>あんどん</t>
  </si>
  <si>
    <t>じょうもんしきどき</t>
  </si>
  <si>
    <t>しょうぎばん</t>
  </si>
  <si>
    <t>かきごおりき</t>
  </si>
  <si>
    <t>あおいこたつ</t>
  </si>
  <si>
    <t>ピンクのこたつ</t>
  </si>
  <si>
    <t>かどまつ</t>
  </si>
  <si>
    <t>かがみもち</t>
  </si>
  <si>
    <t>ひなにんぎょう</t>
  </si>
  <si>
    <t>たなばたのささ</t>
  </si>
  <si>
    <t>500ポイント</t>
    <phoneticPr fontId="4"/>
  </si>
  <si>
    <t>1000ポイント</t>
    <phoneticPr fontId="4"/>
  </si>
  <si>
    <t>800ポイント</t>
    <phoneticPr fontId="4"/>
  </si>
  <si>
    <t>10000ポイント</t>
    <phoneticPr fontId="4"/>
  </si>
  <si>
    <t>風船</t>
    <rPh sb="0" eb="2">
      <t>フウセン</t>
    </rPh>
    <phoneticPr fontId="4"/>
  </si>
  <si>
    <t>ローラン</t>
    <phoneticPr fontId="4"/>
  </si>
  <si>
    <t>マリオテーマ</t>
    <phoneticPr fontId="4"/>
  </si>
  <si>
    <t>ゆきだるま</t>
    <phoneticPr fontId="4"/>
  </si>
  <si>
    <t>ローラン</t>
    <phoneticPr fontId="4"/>
  </si>
  <si>
    <t>ローラン</t>
    <phoneticPr fontId="4"/>
  </si>
  <si>
    <t>カーニバルのかべ</t>
  </si>
  <si>
    <t>カーニバルシリーズ</t>
  </si>
  <si>
    <t>たまごのかべがみ</t>
  </si>
  <si>
    <t>たまごシリーズ</t>
  </si>
  <si>
    <t>ハロウィンかべ</t>
  </si>
  <si>
    <t>ハロウィンシリーズ</t>
  </si>
  <si>
    <t>ハーベストなかべ</t>
  </si>
  <si>
    <t>ハーベストシリーズ</t>
  </si>
  <si>
    <t>クリスマスなかべ</t>
  </si>
  <si>
    <t>クリスマスシリーズ</t>
  </si>
  <si>
    <t>プリンセスかべがみ</t>
  </si>
  <si>
    <t>プリンセスシリーズ</t>
  </si>
  <si>
    <t>グレースのかべがみ</t>
  </si>
  <si>
    <t>グレースシリーズ</t>
  </si>
  <si>
    <t>おかしシリーズ</t>
  </si>
  <si>
    <t>ゴージャスなかべがみ</t>
  </si>
  <si>
    <t>ゴージャスシリーズ</t>
  </si>
  <si>
    <t>ローラン</t>
  </si>
  <si>
    <t>カーニバル</t>
  </si>
  <si>
    <t>カーニバル</t>
    <phoneticPr fontId="4"/>
  </si>
  <si>
    <t>たまご探し</t>
    <rPh sb="3" eb="4">
      <t>サガ</t>
    </rPh>
    <phoneticPr fontId="4"/>
  </si>
  <si>
    <t>ハロウィン</t>
  </si>
  <si>
    <t>ハロウィン</t>
    <phoneticPr fontId="4"/>
  </si>
  <si>
    <t>ハーベスト</t>
  </si>
  <si>
    <t>ハーベスト</t>
    <phoneticPr fontId="4"/>
  </si>
  <si>
    <t>クリスマス</t>
  </si>
  <si>
    <t>クリスマス</t>
    <phoneticPr fontId="4"/>
  </si>
  <si>
    <t>グレースの店</t>
    <rPh sb="5" eb="6">
      <t>ミセ</t>
    </rPh>
    <phoneticPr fontId="4"/>
  </si>
  <si>
    <t>きょうしつのかべ</t>
    <phoneticPr fontId="4"/>
  </si>
  <si>
    <t>せんとうのかべ</t>
    <phoneticPr fontId="4"/>
  </si>
  <si>
    <t>おふろテーマ</t>
    <phoneticPr fontId="4"/>
  </si>
  <si>
    <t>キッチュなかべがみ</t>
    <phoneticPr fontId="4"/>
  </si>
  <si>
    <t>しょうぶのかべ</t>
    <phoneticPr fontId="4"/>
  </si>
  <si>
    <t>きんぱくのふすま</t>
    <phoneticPr fontId="4"/>
  </si>
  <si>
    <t>ちゃしつなかべ</t>
    <phoneticPr fontId="4"/>
  </si>
  <si>
    <t>モダンなしょうじ</t>
    <phoneticPr fontId="4"/>
  </si>
  <si>
    <t>たけがきのかべ</t>
    <phoneticPr fontId="4"/>
  </si>
  <si>
    <t>しっくいのへい</t>
    <phoneticPr fontId="4"/>
  </si>
  <si>
    <t>ちかしつのかべ</t>
    <phoneticPr fontId="4"/>
  </si>
  <si>
    <t>キッチンのかべ</t>
    <phoneticPr fontId="4"/>
  </si>
  <si>
    <t>オフィスのかべ</t>
    <phoneticPr fontId="4"/>
  </si>
  <si>
    <t>がいろじゅのかべ</t>
    <phoneticPr fontId="4"/>
  </si>
  <si>
    <t>ボロいつちかべ</t>
    <phoneticPr fontId="4"/>
  </si>
  <si>
    <t>ボロかべがみ</t>
    <phoneticPr fontId="4"/>
  </si>
  <si>
    <t>住民</t>
    <rPh sb="0" eb="2">
      <t>ジュウミン</t>
    </rPh>
    <phoneticPr fontId="4"/>
  </si>
  <si>
    <t>住民</t>
    <rPh sb="0" eb="2">
      <t>ジュウミン</t>
    </rPh>
    <phoneticPr fontId="4"/>
  </si>
  <si>
    <t>カーニバルのゆか</t>
  </si>
  <si>
    <t>たまごのじゅうたん</t>
  </si>
  <si>
    <t>ハロウィンじゅうたん</t>
  </si>
  <si>
    <t>ハーベストなラグ</t>
  </si>
  <si>
    <t>クリスマスじゅうたん</t>
  </si>
  <si>
    <t>プリンセスじゅうたん</t>
  </si>
  <si>
    <t>グレースのじゅうたん</t>
  </si>
  <si>
    <t>ゴージャスなゆか</t>
  </si>
  <si>
    <t>きょうしつのゆか</t>
    <phoneticPr fontId="4"/>
  </si>
  <si>
    <t>おふろばタイルのゆか</t>
    <phoneticPr fontId="4"/>
  </si>
  <si>
    <t>キッチュなゆか</t>
    <phoneticPr fontId="4"/>
  </si>
  <si>
    <t>しょうぶのゆか</t>
    <phoneticPr fontId="4"/>
  </si>
  <si>
    <t>いたまつきのたたみ</t>
    <phoneticPr fontId="4"/>
  </si>
  <si>
    <t>こけにわのゆか</t>
    <phoneticPr fontId="4"/>
  </si>
  <si>
    <t>かれさんすいのゆか</t>
    <phoneticPr fontId="4"/>
  </si>
  <si>
    <t>ちかしつのゆか</t>
    <phoneticPr fontId="4"/>
  </si>
  <si>
    <t>ふるいいたまのゆか</t>
    <phoneticPr fontId="4"/>
  </si>
  <si>
    <t>キッチンのゆか</t>
    <phoneticPr fontId="4"/>
  </si>
  <si>
    <t>オフィスのゆか</t>
    <phoneticPr fontId="4"/>
  </si>
  <si>
    <t>エジプトなゆか</t>
    <phoneticPr fontId="4"/>
  </si>
  <si>
    <t>ローラン</t>
    <phoneticPr fontId="4"/>
  </si>
  <si>
    <t>ほどうのゆか</t>
    <phoneticPr fontId="4"/>
  </si>
  <si>
    <t>ボロじゅうたん</t>
    <phoneticPr fontId="4"/>
  </si>
  <si>
    <t>ﾌﾘﾏ(2.9844)</t>
  </si>
  <si>
    <t>２．９</t>
  </si>
  <si>
    <t>２．８５</t>
  </si>
  <si>
    <t>２．８</t>
  </si>
  <si>
    <t>２．７５</t>
  </si>
  <si>
    <t>２．５</t>
  </si>
  <si>
    <t>２</t>
  </si>
  <si>
    <t>名前</t>
    <rPh sb="0" eb="2">
      <t>ナマエ</t>
    </rPh>
    <phoneticPr fontId="4"/>
  </si>
  <si>
    <t>色１</t>
    <rPh sb="0" eb="1">
      <t>イロ</t>
    </rPh>
    <phoneticPr fontId="4"/>
  </si>
  <si>
    <t>色２</t>
    <rPh sb="0" eb="1">
      <t>イロ</t>
    </rPh>
    <phoneticPr fontId="4"/>
  </si>
  <si>
    <t>さかなのほねのふく</t>
  </si>
  <si>
    <t>さかなのほねのふく</t>
    <phoneticPr fontId="4"/>
  </si>
  <si>
    <t>ちどりごうしのふく</t>
  </si>
  <si>
    <t>ちどりごうしのふく</t>
    <phoneticPr fontId="4"/>
  </si>
  <si>
    <t>カワイイ</t>
    <phoneticPr fontId="4"/>
  </si>
  <si>
    <t>しぶい</t>
    <phoneticPr fontId="4"/>
  </si>
  <si>
    <t>セピアなちどりごうし</t>
  </si>
  <si>
    <t>セピアなちどりごうし</t>
    <phoneticPr fontId="4"/>
  </si>
  <si>
    <t>おちついた</t>
    <phoneticPr fontId="4"/>
  </si>
  <si>
    <t>シンプルラインなふく</t>
  </si>
  <si>
    <t>シンプルラインなふく</t>
    <phoneticPr fontId="4"/>
  </si>
  <si>
    <t>アメリカンなふく</t>
  </si>
  <si>
    <t>アメリカンなふく</t>
    <phoneticPr fontId="4"/>
  </si>
  <si>
    <t>ラリーなふく</t>
  </si>
  <si>
    <t>ラリーなふく</t>
    <phoneticPr fontId="4"/>
  </si>
  <si>
    <t>ゼッケン６のふく</t>
  </si>
  <si>
    <t>ゼッケン６のふく</t>
    <phoneticPr fontId="4"/>
  </si>
  <si>
    <t>カッコイイ</t>
    <phoneticPr fontId="4"/>
  </si>
  <si>
    <t>あかアーガイルふく</t>
  </si>
  <si>
    <t>あかアーガイルふく</t>
    <phoneticPr fontId="4"/>
  </si>
  <si>
    <t>あおアーガイルふく</t>
  </si>
  <si>
    <t>あおアーガイルふく</t>
    <phoneticPr fontId="4"/>
  </si>
  <si>
    <t>ピンクアーガイルふく</t>
  </si>
  <si>
    <t>ピンクアーガイルふく</t>
    <phoneticPr fontId="4"/>
  </si>
  <si>
    <t>シアンアーガイルふく</t>
  </si>
  <si>
    <t>シアンアーガイルふく</t>
    <phoneticPr fontId="4"/>
  </si>
  <si>
    <t>かわいいニット</t>
  </si>
  <si>
    <t>かわいいニット</t>
    <phoneticPr fontId="4"/>
  </si>
  <si>
    <t>しかがらのニット</t>
  </si>
  <si>
    <t>しかがらのニット</t>
    <phoneticPr fontId="4"/>
  </si>
  <si>
    <t>さるがらのニット</t>
  </si>
  <si>
    <t>さるがらのニット</t>
    <phoneticPr fontId="4"/>
  </si>
  <si>
    <t>かれくさのふく</t>
  </si>
  <si>
    <t>かれくさのふく</t>
    <phoneticPr fontId="4"/>
  </si>
  <si>
    <t>しぼりぞめなふく</t>
  </si>
  <si>
    <t>しぼりぞめなふく</t>
    <phoneticPr fontId="4"/>
  </si>
  <si>
    <t>うめのふく</t>
  </si>
  <si>
    <t>うめのふく</t>
    <phoneticPr fontId="4"/>
  </si>
  <si>
    <t>きばんのふく</t>
  </si>
  <si>
    <t>きばんのふく</t>
    <phoneticPr fontId="4"/>
  </si>
  <si>
    <t>パルスなふく</t>
  </si>
  <si>
    <t>パルスなふく</t>
    <phoneticPr fontId="4"/>
  </si>
  <si>
    <t>しぶい</t>
    <phoneticPr fontId="4"/>
  </si>
  <si>
    <t>おちついた</t>
    <phoneticPr fontId="4"/>
  </si>
  <si>
    <t>カワイイ</t>
    <phoneticPr fontId="4"/>
  </si>
  <si>
    <t>カッコイイ</t>
    <phoneticPr fontId="4"/>
  </si>
  <si>
    <t>ラーメンなふく</t>
  </si>
  <si>
    <t>ラーメンなふく</t>
    <phoneticPr fontId="4"/>
  </si>
  <si>
    <t>うじきんときのふく</t>
  </si>
  <si>
    <t>うじきんときのふく</t>
    <phoneticPr fontId="4"/>
  </si>
  <si>
    <t>あかのアロハ</t>
  </si>
  <si>
    <t>あかのアロハ</t>
    <phoneticPr fontId="4"/>
  </si>
  <si>
    <t>あおのアロハ</t>
  </si>
  <si>
    <t>あおのアロハ</t>
    <phoneticPr fontId="4"/>
  </si>
  <si>
    <t>あおいダウンベスト</t>
  </si>
  <si>
    <t>ネコなふく</t>
  </si>
  <si>
    <t>クマなふく</t>
  </si>
  <si>
    <t>カエルなふく</t>
  </si>
  <si>
    <t>カッパスーツ</t>
  </si>
  <si>
    <t>きみょう</t>
    <phoneticPr fontId="4"/>
  </si>
  <si>
    <t>いさましいふく</t>
  </si>
  <si>
    <t>あかいたいそうふく</t>
  </si>
  <si>
    <t>あおいたいそうふく</t>
  </si>
  <si>
    <t>きながし</t>
  </si>
  <si>
    <t>カンフーなふく</t>
  </si>
  <si>
    <t>レザーベスト</t>
  </si>
  <si>
    <t>メイドのふく</t>
  </si>
  <si>
    <t>トレンチコート</t>
  </si>
  <si>
    <t>めいたんていのふく</t>
  </si>
  <si>
    <t>サイクルジャージ</t>
  </si>
  <si>
    <t>コックさんのふく</t>
  </si>
  <si>
    <t>かいぞくのコート</t>
  </si>
  <si>
    <t>ペルシャのチョッキ</t>
  </si>
  <si>
    <t>ネイティブなふく</t>
  </si>
  <si>
    <t>エジプトのふく</t>
  </si>
  <si>
    <t>ヒーロースーツR</t>
  </si>
  <si>
    <t>ヒーロースーツB</t>
  </si>
  <si>
    <t>ヒーロースーツG</t>
  </si>
  <si>
    <t>ヒロインスーツ</t>
  </si>
  <si>
    <t>バスローブ</t>
  </si>
  <si>
    <t>しぶい</t>
    <phoneticPr fontId="4"/>
  </si>
  <si>
    <t>ボロいふく</t>
  </si>
  <si>
    <t>非売品</t>
    <phoneticPr fontId="4"/>
  </si>
  <si>
    <t>ハロウィン</t>
    <phoneticPr fontId="4"/>
  </si>
  <si>
    <t>ゆうしゃのふく</t>
  </si>
  <si>
    <t>バリアスーツ・ボディ</t>
  </si>
  <si>
    <t>あおいダウンベスト</t>
    <phoneticPr fontId="4"/>
  </si>
  <si>
    <t>ネコなふく</t>
    <phoneticPr fontId="4"/>
  </si>
  <si>
    <t>クマなふく</t>
    <phoneticPr fontId="4"/>
  </si>
  <si>
    <t>カエルなふく</t>
    <phoneticPr fontId="4"/>
  </si>
  <si>
    <t>カッパスーツ</t>
    <phoneticPr fontId="4"/>
  </si>
  <si>
    <t>いさましいふく</t>
    <phoneticPr fontId="4"/>
  </si>
  <si>
    <t>あかいたいそうふく</t>
    <phoneticPr fontId="4"/>
  </si>
  <si>
    <t>あおいたいそうふく</t>
    <phoneticPr fontId="4"/>
  </si>
  <si>
    <t>うちゅうふく</t>
    <phoneticPr fontId="4"/>
  </si>
  <si>
    <t>ボロいふく</t>
    <phoneticPr fontId="4"/>
  </si>
  <si>
    <t>ゆうしゃのふく</t>
    <phoneticPr fontId="4"/>
  </si>
  <si>
    <t>バリアスーツ・ボディ</t>
    <phoneticPr fontId="4"/>
  </si>
  <si>
    <t>ニューイヤーTシャツ</t>
    <phoneticPr fontId="4"/>
  </si>
  <si>
    <t>カッコイイ</t>
    <phoneticPr fontId="3"/>
  </si>
  <si>
    <t>きみょう</t>
    <phoneticPr fontId="4"/>
  </si>
  <si>
    <t>しぶい</t>
    <phoneticPr fontId="3"/>
  </si>
  <si>
    <t>おちついた</t>
    <phoneticPr fontId="3"/>
  </si>
  <si>
    <t>カワイイ</t>
    <phoneticPr fontId="3"/>
  </si>
  <si>
    <t>村長</t>
    <rPh sb="0" eb="2">
      <t>ソンチョウ</t>
    </rPh>
    <phoneticPr fontId="3"/>
  </si>
  <si>
    <t>TPS</t>
    <phoneticPr fontId="3"/>
  </si>
  <si>
    <t>クラシックなドレス</t>
  </si>
  <si>
    <t>クラシックなドレス</t>
    <phoneticPr fontId="3"/>
  </si>
  <si>
    <t>春（3・4・5月）</t>
  </si>
  <si>
    <t>秋（9・10・11月）</t>
  </si>
  <si>
    <t>夏（6・7・8月）</t>
  </si>
  <si>
    <t>冬（12・1・2月）</t>
  </si>
  <si>
    <t>冬（12・1・3月）</t>
  </si>
  <si>
    <t>冬（12・1・4月）</t>
  </si>
  <si>
    <t>ポップな</t>
  </si>
  <si>
    <t>ポップななはなのふく</t>
  </si>
  <si>
    <t>ハデな</t>
  </si>
  <si>
    <t>オシャレな</t>
  </si>
  <si>
    <t>さわやかな</t>
  </si>
  <si>
    <t>さわやかななふく</t>
  </si>
  <si>
    <t>キバツな</t>
  </si>
  <si>
    <t>ニューイヤーTシャツは除外</t>
    <rPh sb="11" eb="13">
      <t>ジョガイ</t>
    </rPh>
    <phoneticPr fontId="3"/>
  </si>
  <si>
    <t>あおいキャップ</t>
  </si>
  <si>
    <t>グレースのぼうし</t>
  </si>
  <si>
    <t>エレガントなぼうし</t>
  </si>
  <si>
    <t>チューリップハット</t>
  </si>
  <si>
    <t>さんかくきん</t>
  </si>
  <si>
    <t>きみょうな</t>
  </si>
  <si>
    <t>しんぶんしのかぶと</t>
  </si>
  <si>
    <t>クリスマスのぼうし</t>
  </si>
  <si>
    <t>ワリオのぼうし</t>
  </si>
  <si>
    <t>メロンのぼうし</t>
  </si>
  <si>
    <t>いちごのぼうし</t>
  </si>
  <si>
    <t>キウイのぼうし</t>
  </si>
  <si>
    <t>なつみかんのぼうし</t>
  </si>
  <si>
    <t>すいかのぼうし</t>
  </si>
  <si>
    <t>ぶどうのぼうし</t>
  </si>
  <si>
    <t>くろいニットぼう</t>
  </si>
  <si>
    <t>おだんごあたま</t>
  </si>
  <si>
    <t>おひめさま</t>
  </si>
  <si>
    <t>ヘアターバン</t>
  </si>
  <si>
    <t>ネコのかぶりもの</t>
  </si>
  <si>
    <t>クマのかぶりもの</t>
  </si>
  <si>
    <t>カエルのかぶりもの</t>
  </si>
  <si>
    <t>カッパのおさら</t>
  </si>
  <si>
    <t>かぶと</t>
  </si>
  <si>
    <t>ゆうしゃのぼうし</t>
  </si>
  <si>
    <t>レトロなヘルメット</t>
  </si>
  <si>
    <t>ヒーローヘルメットR</t>
  </si>
  <si>
    <t>ヒーローヘルメットB</t>
  </si>
  <si>
    <t>ヒーローヘルメットG</t>
  </si>
  <si>
    <t>ヒロインヘルメット</t>
  </si>
  <si>
    <t>あかオニのおめん</t>
  </si>
  <si>
    <t>あおオニのおめん</t>
  </si>
  <si>
    <t>ムジュラのかめん</t>
  </si>
  <si>
    <t>バリアスーツ・ヘッド</t>
  </si>
  <si>
    <t>ミドナのかめん</t>
  </si>
  <si>
    <t>キノピオのぼうし</t>
  </si>
  <si>
    <t>かぼちゃのかぶりもの</t>
  </si>
  <si>
    <t>ピンクのめがね</t>
  </si>
  <si>
    <t>べっこうめがね</t>
  </si>
  <si>
    <t>グレースグラス</t>
  </si>
  <si>
    <t>ハートのサングラス</t>
  </si>
  <si>
    <t>ほしのサングラス</t>
  </si>
  <si>
    <t>3Dめがね</t>
  </si>
  <si>
    <t>どうけしのかめん</t>
  </si>
  <si>
    <t>ワリオのひげ</t>
  </si>
  <si>
    <t>くちばし</t>
  </si>
  <si>
    <t>レモンパック</t>
  </si>
  <si>
    <t>きゅうりパック</t>
  </si>
  <si>
    <t>ばんそうこう</t>
  </si>
  <si>
    <t>グレースの店・夏（5～7月）</t>
    <rPh sb="5" eb="6">
      <t>ミセ</t>
    </rPh>
    <rPh sb="7" eb="8">
      <t>ナツ</t>
    </rPh>
    <rPh sb="12" eb="13">
      <t>ガツ</t>
    </rPh>
    <phoneticPr fontId="4"/>
  </si>
  <si>
    <t>グレースの店・冬（11～1月）</t>
    <rPh sb="5" eb="6">
      <t>ミセ</t>
    </rPh>
    <rPh sb="7" eb="8">
      <t>フユ</t>
    </rPh>
    <rPh sb="13" eb="14">
      <t>ガツ</t>
    </rPh>
    <phoneticPr fontId="4"/>
  </si>
  <si>
    <t>TPS</t>
    <phoneticPr fontId="4"/>
  </si>
  <si>
    <t>1億貯金</t>
    <rPh sb="1" eb="2">
      <t>オク</t>
    </rPh>
    <rPh sb="2" eb="4">
      <t>チョキン</t>
    </rPh>
    <phoneticPr fontId="4"/>
  </si>
  <si>
    <t>2億貯金</t>
    <rPh sb="1" eb="2">
      <t>オク</t>
    </rPh>
    <rPh sb="2" eb="4">
      <t>チョキン</t>
    </rPh>
    <phoneticPr fontId="4"/>
  </si>
  <si>
    <t>3億貯金</t>
    <rPh sb="1" eb="2">
      <t>オク</t>
    </rPh>
    <rPh sb="2" eb="4">
      <t>チョキン</t>
    </rPh>
    <phoneticPr fontId="4"/>
  </si>
  <si>
    <t>4億貯金</t>
    <rPh sb="1" eb="2">
      <t>オク</t>
    </rPh>
    <rPh sb="2" eb="4">
      <t>チョキン</t>
    </rPh>
    <phoneticPr fontId="4"/>
  </si>
  <si>
    <t>5億貯金</t>
    <rPh sb="1" eb="2">
      <t>オク</t>
    </rPh>
    <rPh sb="2" eb="4">
      <t>チョキン</t>
    </rPh>
    <phoneticPr fontId="4"/>
  </si>
  <si>
    <t>6億貯金</t>
    <rPh sb="1" eb="2">
      <t>オク</t>
    </rPh>
    <rPh sb="2" eb="4">
      <t>チョキン</t>
    </rPh>
    <phoneticPr fontId="4"/>
  </si>
  <si>
    <t>7億貯金</t>
    <rPh sb="1" eb="2">
      <t>オク</t>
    </rPh>
    <rPh sb="2" eb="4">
      <t>チョキン</t>
    </rPh>
    <phoneticPr fontId="4"/>
  </si>
  <si>
    <t>カタログ注文不可</t>
    <rPh sb="4" eb="6">
      <t>チュウモン</t>
    </rPh>
    <rPh sb="6" eb="8">
      <t>フカ</t>
    </rPh>
    <phoneticPr fontId="4"/>
  </si>
  <si>
    <t>グレースの店・春（2～4月）</t>
    <rPh sb="5" eb="6">
      <t>ミセ</t>
    </rPh>
    <rPh sb="7" eb="8">
      <t>ハル</t>
    </rPh>
    <rPh sb="12" eb="13">
      <t>ガツ</t>
    </rPh>
    <phoneticPr fontId="4"/>
  </si>
  <si>
    <t>グレースの店・秋（8～10月）</t>
    <rPh sb="5" eb="6">
      <t>ミセ</t>
    </rPh>
    <rPh sb="7" eb="8">
      <t>アキ</t>
    </rPh>
    <rPh sb="13" eb="14">
      <t>ガツ</t>
    </rPh>
    <phoneticPr fontId="4"/>
  </si>
  <si>
    <t>グレースの店・春（2～5月）</t>
    <rPh sb="5" eb="6">
      <t>ミセ</t>
    </rPh>
    <rPh sb="7" eb="8">
      <t>ハル</t>
    </rPh>
    <rPh sb="12" eb="13">
      <t>ガツ</t>
    </rPh>
    <phoneticPr fontId="4"/>
  </si>
  <si>
    <t>ぼうし</t>
    <phoneticPr fontId="4"/>
  </si>
  <si>
    <t>かぶりもの</t>
    <phoneticPr fontId="4"/>
  </si>
  <si>
    <t>帽子、かぶりもの、アクセサリーの順</t>
    <rPh sb="0" eb="2">
      <t>ボウシ</t>
    </rPh>
    <rPh sb="16" eb="17">
      <t>ジュン</t>
    </rPh>
    <phoneticPr fontId="4"/>
  </si>
  <si>
    <t>アクセサリー</t>
    <phoneticPr fontId="4"/>
  </si>
  <si>
    <t>種類</t>
    <rPh sb="0" eb="2">
      <t>シュルイ</t>
    </rPh>
    <phoneticPr fontId="4"/>
  </si>
  <si>
    <t>無</t>
    <rPh sb="0" eb="1">
      <t>ム</t>
    </rPh>
    <phoneticPr fontId="4"/>
  </si>
  <si>
    <t>無</t>
    <rPh sb="0" eb="1">
      <t>ム</t>
    </rPh>
    <phoneticPr fontId="4"/>
  </si>
  <si>
    <t>子供の日（5月5日）</t>
    <rPh sb="0" eb="2">
      <t>コドモ</t>
    </rPh>
    <rPh sb="3" eb="4">
      <t>ヒ</t>
    </rPh>
    <rPh sb="6" eb="7">
      <t>ガツ</t>
    </rPh>
    <rPh sb="8" eb="9">
      <t>ニチ</t>
    </rPh>
    <phoneticPr fontId="4"/>
  </si>
  <si>
    <t>節分（2月3日）</t>
    <rPh sb="0" eb="2">
      <t>セツブン</t>
    </rPh>
    <rPh sb="4" eb="5">
      <t>ガツ</t>
    </rPh>
    <rPh sb="6" eb="7">
      <t>ニチ</t>
    </rPh>
    <phoneticPr fontId="4"/>
  </si>
  <si>
    <t>グレースのかさ</t>
    <phoneticPr fontId="3"/>
  </si>
  <si>
    <t>ピーチひめのかさ</t>
    <phoneticPr fontId="3"/>
  </si>
  <si>
    <t>収納</t>
  </si>
  <si>
    <t>積載</t>
  </si>
  <si>
    <t>上移動可</t>
  </si>
  <si>
    <t>TPS</t>
    <phoneticPr fontId="3"/>
  </si>
  <si>
    <t>TPS=たぬきちポイントシステムズ</t>
    <phoneticPr fontId="4"/>
  </si>
  <si>
    <t>大会優勝</t>
    <rPh sb="0" eb="2">
      <t>タイカイ</t>
    </rPh>
    <rPh sb="2" eb="4">
      <t>ユウショウ</t>
    </rPh>
    <phoneticPr fontId="4"/>
  </si>
  <si>
    <t>トランプのびんせん</t>
    <phoneticPr fontId="4"/>
  </si>
  <si>
    <t>しょうかいじょう</t>
    <phoneticPr fontId="4"/>
  </si>
  <si>
    <t>ハロウィンのびんせん</t>
  </si>
  <si>
    <t>ちょきんのびんせん</t>
  </si>
  <si>
    <t>オークションびんせん</t>
  </si>
  <si>
    <t>誕生日</t>
    <rPh sb="0" eb="3">
      <t>タンジョウビ</t>
    </rPh>
    <phoneticPr fontId="4"/>
  </si>
  <si>
    <t>クローバーファーム</t>
    <phoneticPr fontId="4"/>
  </si>
  <si>
    <t>カタログ未掲載。バースデーとよつばはDS引継ぎキャラのみカタログ掲載、注文可</t>
    <rPh sb="4" eb="5">
      <t>ミ</t>
    </rPh>
    <rPh sb="5" eb="7">
      <t>ケイサイ</t>
    </rPh>
    <rPh sb="20" eb="22">
      <t>ヒキツ</t>
    </rPh>
    <rPh sb="32" eb="34">
      <t>ケイサイ</t>
    </rPh>
    <rPh sb="35" eb="37">
      <t>チュウモン</t>
    </rPh>
    <rPh sb="37" eb="38">
      <t>カ</t>
    </rPh>
    <phoneticPr fontId="4"/>
  </si>
  <si>
    <t>ゆきだるま</t>
    <phoneticPr fontId="4"/>
  </si>
  <si>
    <t>たぬきち注文カタログ</t>
    <rPh sb="4" eb="6">
      <t>チュウモン</t>
    </rPh>
    <phoneticPr fontId="4"/>
  </si>
  <si>
    <t>村長</t>
    <rPh sb="0" eb="2">
      <t>ソンチョウ</t>
    </rPh>
    <phoneticPr fontId="4"/>
  </si>
  <si>
    <t>ハッピールームアカデミー評価</t>
    <rPh sb="12" eb="14">
      <t>ヒョウカ</t>
    </rPh>
    <phoneticPr fontId="4"/>
  </si>
  <si>
    <t>パンプキング</t>
    <phoneticPr fontId="4"/>
  </si>
  <si>
    <t>オークション</t>
    <phoneticPr fontId="4"/>
  </si>
  <si>
    <t>貯金の利息等のATM</t>
    <rPh sb="0" eb="2">
      <t>チョキン</t>
    </rPh>
    <rPh sb="3" eb="5">
      <t>リソク</t>
    </rPh>
    <rPh sb="5" eb="6">
      <t>ナド</t>
    </rPh>
    <phoneticPr fontId="4"/>
  </si>
  <si>
    <t>たかそうなびんせん（買値800ベル）以外は買値160ベル</t>
    <rPh sb="10" eb="12">
      <t>カイネ</t>
    </rPh>
    <rPh sb="18" eb="20">
      <t>イガイ</t>
    </rPh>
    <rPh sb="21" eb="23">
      <t>カイネ</t>
    </rPh>
    <phoneticPr fontId="4"/>
  </si>
  <si>
    <t>つねきちからもらう。非売品</t>
    <rPh sb="10" eb="13">
      <t>ヒバイヒン</t>
    </rPh>
    <phoneticPr fontId="4"/>
  </si>
  <si>
    <t>ピンク</t>
  </si>
  <si>
    <t>ピンク</t>
    <phoneticPr fontId="4"/>
  </si>
  <si>
    <t>色1</t>
    <rPh sb="0" eb="1">
      <t>イロ</t>
    </rPh>
    <phoneticPr fontId="4"/>
  </si>
  <si>
    <t>色2</t>
    <rPh sb="0" eb="1">
      <t>イロ</t>
    </rPh>
    <phoneticPr fontId="4"/>
  </si>
  <si>
    <t>ラプターのあたま</t>
    <phoneticPr fontId="4"/>
  </si>
  <si>
    <t>ラプターのからだ</t>
    <phoneticPr fontId="4"/>
  </si>
  <si>
    <t>スティラコのからだ</t>
    <phoneticPr fontId="4"/>
  </si>
  <si>
    <t>スティラコのあたま</t>
    <phoneticPr fontId="4"/>
  </si>
  <si>
    <t>イクチオサウルス</t>
    <phoneticPr fontId="4"/>
  </si>
  <si>
    <t>スティラコサウルス</t>
    <phoneticPr fontId="4"/>
  </si>
  <si>
    <t>イクチオのあたま</t>
    <phoneticPr fontId="4"/>
  </si>
  <si>
    <t>イクチオのからだ</t>
    <phoneticPr fontId="4"/>
  </si>
  <si>
    <t>スティラコのしっぽ</t>
    <phoneticPr fontId="4"/>
  </si>
  <si>
    <t>〃</t>
    <phoneticPr fontId="4"/>
  </si>
  <si>
    <t>左に同じ</t>
    <rPh sb="0" eb="1">
      <t>ヒダリ</t>
    </rPh>
    <rPh sb="2" eb="3">
      <t>オナ</t>
    </rPh>
    <phoneticPr fontId="4"/>
  </si>
  <si>
    <t>ヴェロキラプトル</t>
    <phoneticPr fontId="4"/>
  </si>
  <si>
    <t>サイズは小さい方からSS→S→M→L→LL→LLLの順。Jは背びれ魚影、Uはウナギ専用</t>
    <rPh sb="4" eb="5">
      <t>チイ</t>
    </rPh>
    <rPh sb="7" eb="8">
      <t>ホウ</t>
    </rPh>
    <rPh sb="26" eb="27">
      <t>ジュン</t>
    </rPh>
    <rPh sb="30" eb="31">
      <t>セ</t>
    </rPh>
    <rPh sb="33" eb="35">
      <t>ギョエイ</t>
    </rPh>
    <rPh sb="41" eb="43">
      <t>センヨウ</t>
    </rPh>
    <phoneticPr fontId="3"/>
  </si>
  <si>
    <t>SS</t>
    <phoneticPr fontId="3"/>
  </si>
  <si>
    <t>S</t>
    <phoneticPr fontId="3"/>
  </si>
  <si>
    <t>M</t>
    <phoneticPr fontId="3"/>
  </si>
  <si>
    <t>L</t>
    <phoneticPr fontId="3"/>
  </si>
  <si>
    <t>L</t>
    <phoneticPr fontId="3"/>
  </si>
  <si>
    <t>U</t>
    <phoneticPr fontId="3"/>
  </si>
  <si>
    <t>LL</t>
    <phoneticPr fontId="3"/>
  </si>
  <si>
    <t>パイク</t>
    <phoneticPr fontId="3"/>
  </si>
  <si>
    <t>LLL</t>
    <phoneticPr fontId="3"/>
  </si>
  <si>
    <t>SS</t>
    <phoneticPr fontId="3"/>
  </si>
  <si>
    <t>ネオンテトラ</t>
    <phoneticPr fontId="3"/>
  </si>
  <si>
    <t>S</t>
    <phoneticPr fontId="3"/>
  </si>
  <si>
    <t>LL</t>
    <phoneticPr fontId="3"/>
  </si>
  <si>
    <t>LLL</t>
    <phoneticPr fontId="3"/>
  </si>
  <si>
    <t>ナンヨウハギ</t>
    <phoneticPr fontId="3"/>
  </si>
  <si>
    <t>チョウチョウウオ</t>
    <phoneticPr fontId="3"/>
  </si>
  <si>
    <t>ナポレオンフィッシュ</t>
    <phoneticPr fontId="3"/>
  </si>
  <si>
    <t>M</t>
    <phoneticPr fontId="3"/>
  </si>
  <si>
    <t>ロブスター</t>
    <phoneticPr fontId="3"/>
  </si>
  <si>
    <t>ウツボ</t>
    <phoneticPr fontId="3"/>
  </si>
  <si>
    <t>エイ</t>
    <phoneticPr fontId="3"/>
  </si>
  <si>
    <t>J</t>
    <phoneticPr fontId="3"/>
  </si>
  <si>
    <t>９月前半まで</t>
    <rPh sb="1" eb="2">
      <t>ガツ</t>
    </rPh>
    <rPh sb="2" eb="4">
      <t>ゼンハン</t>
    </rPh>
    <phoneticPr fontId="4"/>
  </si>
  <si>
    <t>9月前半は下流、後半は上流</t>
    <rPh sb="1" eb="2">
      <t>ガツ</t>
    </rPh>
    <rPh sb="2" eb="4">
      <t>ゼンハン</t>
    </rPh>
    <rPh sb="5" eb="7">
      <t>カリュウ</t>
    </rPh>
    <rPh sb="8" eb="10">
      <t>コウハン</t>
    </rPh>
    <rPh sb="11" eb="13">
      <t>ジョウリュウ</t>
    </rPh>
    <phoneticPr fontId="4"/>
  </si>
  <si>
    <t>９月前半まで</t>
    <rPh sb="1" eb="2">
      <t>ガツ</t>
    </rPh>
    <phoneticPr fontId="4"/>
  </si>
  <si>
    <t>昼</t>
    <rPh sb="0" eb="1">
      <t>ヒル</t>
    </rPh>
    <phoneticPr fontId="3"/>
  </si>
  <si>
    <t>一日中</t>
    <phoneticPr fontId="3"/>
  </si>
  <si>
    <t>朝～夕</t>
    <rPh sb="0" eb="1">
      <t>アサ</t>
    </rPh>
    <rPh sb="2" eb="3">
      <t>ユウ</t>
    </rPh>
    <phoneticPr fontId="3"/>
  </si>
  <si>
    <t>普通</t>
    <phoneticPr fontId="3"/>
  </si>
  <si>
    <t>８月後半のみ</t>
    <rPh sb="1" eb="2">
      <t>ガツ</t>
    </rPh>
    <rPh sb="2" eb="4">
      <t>コウハン</t>
    </rPh>
    <phoneticPr fontId="4"/>
  </si>
  <si>
    <t>８月は前半まで</t>
    <rPh sb="1" eb="2">
      <t>ガツ</t>
    </rPh>
    <rPh sb="3" eb="5">
      <t>ゼンハン</t>
    </rPh>
    <phoneticPr fontId="4"/>
  </si>
  <si>
    <t>９月は後半から</t>
    <rPh sb="1" eb="2">
      <t>ガツ</t>
    </rPh>
    <rPh sb="3" eb="5">
      <t>コウハン</t>
    </rPh>
    <phoneticPr fontId="4"/>
  </si>
  <si>
    <t>サイズ</t>
    <phoneticPr fontId="3"/>
  </si>
  <si>
    <t>ため池</t>
    <rPh sb="2" eb="3">
      <t>イケ</t>
    </rPh>
    <phoneticPr fontId="3"/>
  </si>
  <si>
    <t>低い</t>
  </si>
  <si>
    <t>低め</t>
    <rPh sb="0" eb="1">
      <t>テイ</t>
    </rPh>
    <phoneticPr fontId="3"/>
  </si>
  <si>
    <t>低め</t>
    <phoneticPr fontId="3"/>
  </si>
  <si>
    <t>朝～夕方</t>
    <phoneticPr fontId="3"/>
  </si>
  <si>
    <t>春は朝と夕方、秋は朝～夕</t>
    <rPh sb="0" eb="1">
      <t>ハル</t>
    </rPh>
    <rPh sb="2" eb="3">
      <t>アサ</t>
    </rPh>
    <rPh sb="4" eb="6">
      <t>ユウガタ</t>
    </rPh>
    <rPh sb="7" eb="8">
      <t>アキ</t>
    </rPh>
    <rPh sb="9" eb="10">
      <t>アサ</t>
    </rPh>
    <rPh sb="11" eb="12">
      <t>ユウ</t>
    </rPh>
    <phoneticPr fontId="4"/>
  </si>
  <si>
    <t>高い</t>
    <phoneticPr fontId="4"/>
  </si>
  <si>
    <t>オオカバマダラ</t>
    <phoneticPr fontId="4"/>
  </si>
  <si>
    <t>朝～昼間</t>
    <rPh sb="0" eb="1">
      <t>アサ</t>
    </rPh>
    <rPh sb="2" eb="3">
      <t>ヒル</t>
    </rPh>
    <rPh sb="3" eb="4">
      <t>マ</t>
    </rPh>
    <phoneticPr fontId="4"/>
  </si>
  <si>
    <t>花</t>
    <rPh sb="0" eb="1">
      <t>ハナ</t>
    </rPh>
    <phoneticPr fontId="4"/>
  </si>
  <si>
    <t>夜～朝</t>
    <rPh sb="0" eb="1">
      <t>ヨル</t>
    </rPh>
    <phoneticPr fontId="4"/>
  </si>
  <si>
    <t>アカエリアゲハ</t>
    <phoneticPr fontId="4"/>
  </si>
  <si>
    <t>昼間</t>
    <phoneticPr fontId="4"/>
  </si>
  <si>
    <t>昼１</t>
    <rPh sb="0" eb="1">
      <t>ヒル</t>
    </rPh>
    <phoneticPr fontId="4"/>
  </si>
  <si>
    <t>ハチ</t>
    <phoneticPr fontId="4"/>
  </si>
  <si>
    <t>ショウリョウバッタ</t>
    <phoneticPr fontId="4"/>
  </si>
  <si>
    <t>トノサマバッタ</t>
    <phoneticPr fontId="4"/>
  </si>
  <si>
    <t>カマキリ</t>
    <phoneticPr fontId="4"/>
  </si>
  <si>
    <t>ハナカマキリ</t>
    <phoneticPr fontId="4"/>
  </si>
  <si>
    <t>●</t>
    <phoneticPr fontId="4"/>
  </si>
  <si>
    <t>ミンミンゼミ</t>
    <phoneticPr fontId="4"/>
  </si>
  <si>
    <t>ツクツクホウシ</t>
    <phoneticPr fontId="4"/>
  </si>
  <si>
    <t>ヒグラシ</t>
    <phoneticPr fontId="4"/>
  </si>
  <si>
    <t>ビワハゴロモ</t>
    <phoneticPr fontId="4"/>
  </si>
  <si>
    <t>アキアカネ</t>
    <phoneticPr fontId="4"/>
  </si>
  <si>
    <t>ギンヤンマ</t>
    <phoneticPr fontId="4"/>
  </si>
  <si>
    <t>オニヤンマ</t>
    <phoneticPr fontId="4"/>
  </si>
  <si>
    <t>アリ</t>
    <phoneticPr fontId="4"/>
  </si>
  <si>
    <t>アメンボ</t>
    <phoneticPr fontId="4"/>
  </si>
  <si>
    <t>カタツムリ</t>
    <phoneticPr fontId="4"/>
  </si>
  <si>
    <t>コオロギ</t>
    <phoneticPr fontId="4"/>
  </si>
  <si>
    <t>スズムシ</t>
    <phoneticPr fontId="4"/>
  </si>
  <si>
    <t>キリギリス</t>
    <phoneticPr fontId="4"/>
  </si>
  <si>
    <t>オケラ</t>
    <phoneticPr fontId="4"/>
  </si>
  <si>
    <t>ナナフシ</t>
    <phoneticPr fontId="4"/>
  </si>
  <si>
    <t>テントウムシ</t>
    <phoneticPr fontId="4"/>
  </si>
  <si>
    <t>コガネムシ</t>
    <phoneticPr fontId="4"/>
  </si>
  <si>
    <t>プラチナコガネ</t>
    <phoneticPr fontId="4"/>
  </si>
  <si>
    <t>フンコロガシ</t>
    <phoneticPr fontId="4"/>
  </si>
  <si>
    <t>雪玉</t>
    <rPh sb="0" eb="1">
      <t>ユキ</t>
    </rPh>
    <rPh sb="1" eb="2">
      <t>ダマ</t>
    </rPh>
    <phoneticPr fontId="4"/>
  </si>
  <si>
    <t>積雪で雪玉がある時のみ</t>
    <rPh sb="0" eb="2">
      <t>セキセツ</t>
    </rPh>
    <rPh sb="3" eb="4">
      <t>ユキ</t>
    </rPh>
    <rPh sb="4" eb="5">
      <t>タマ</t>
    </rPh>
    <rPh sb="8" eb="9">
      <t>トキ</t>
    </rPh>
    <phoneticPr fontId="4"/>
  </si>
  <si>
    <t>ゴライアスハナムグリ</t>
    <phoneticPr fontId="4"/>
  </si>
  <si>
    <t>ホタル</t>
    <phoneticPr fontId="4"/>
  </si>
  <si>
    <t>水辺</t>
    <rPh sb="0" eb="2">
      <t>ミズベ</t>
    </rPh>
    <phoneticPr fontId="4"/>
  </si>
  <si>
    <t>タマムシ</t>
    <phoneticPr fontId="4"/>
  </si>
  <si>
    <t>カミキリムシ</t>
    <phoneticPr fontId="4"/>
  </si>
  <si>
    <t>ノコギリクワガタ</t>
    <phoneticPr fontId="4"/>
  </si>
  <si>
    <t>オオクワガタ</t>
    <phoneticPr fontId="4"/>
  </si>
  <si>
    <t>ニジイロクワガタ</t>
    <phoneticPr fontId="4"/>
  </si>
  <si>
    <t>カブトムシ</t>
    <phoneticPr fontId="4"/>
  </si>
  <si>
    <t>コーカサスオオカブト</t>
    <phoneticPr fontId="4"/>
  </si>
  <si>
    <t>ゾウカブト</t>
    <phoneticPr fontId="4"/>
  </si>
  <si>
    <t>ヘラクレスオオカブト</t>
    <phoneticPr fontId="4"/>
  </si>
  <si>
    <t>ノミ</t>
    <phoneticPr fontId="4"/>
  </si>
  <si>
    <t>ダンゴムシ</t>
    <phoneticPr fontId="4"/>
  </si>
  <si>
    <t>カ</t>
    <phoneticPr fontId="4"/>
  </si>
  <si>
    <t>ハエ</t>
    <phoneticPr fontId="4"/>
  </si>
  <si>
    <t>クモ</t>
    <phoneticPr fontId="4"/>
  </si>
  <si>
    <t>タランチュラ</t>
    <phoneticPr fontId="4"/>
  </si>
  <si>
    <t>サソリ</t>
    <phoneticPr fontId="4"/>
  </si>
  <si>
    <t>テイオウムカシヤンマ</t>
    <phoneticPr fontId="4"/>
  </si>
  <si>
    <t>低い</t>
    <rPh sb="0" eb="1">
      <t>ヒク</t>
    </rPh>
    <phoneticPr fontId="4"/>
  </si>
  <si>
    <t>低め</t>
    <phoneticPr fontId="4"/>
  </si>
  <si>
    <t>昼間～夕方</t>
    <rPh sb="1" eb="2">
      <t>マ</t>
    </rPh>
    <phoneticPr fontId="4"/>
  </si>
  <si>
    <t>朝・昼２～夕方</t>
  </si>
  <si>
    <t>昼２～夕方・深夜～朝</t>
  </si>
  <si>
    <t>夕方</t>
    <phoneticPr fontId="4"/>
  </si>
  <si>
    <t>水面</t>
    <rPh sb="0" eb="2">
      <t>スイメン</t>
    </rPh>
    <phoneticPr fontId="4"/>
  </si>
  <si>
    <t>5月は昼間のみ</t>
    <rPh sb="1" eb="2">
      <t>ガツ</t>
    </rPh>
    <rPh sb="3" eb="4">
      <t>ヒル</t>
    </rPh>
    <rPh sb="4" eb="5">
      <t>マ</t>
    </rPh>
    <phoneticPr fontId="4"/>
  </si>
  <si>
    <t>昼間～夕方</t>
    <rPh sb="1" eb="2">
      <t>マ</t>
    </rPh>
    <phoneticPr fontId="4"/>
  </si>
  <si>
    <t>ゲンゴロウ</t>
    <phoneticPr fontId="4"/>
  </si>
  <si>
    <t>昼間</t>
    <phoneticPr fontId="4"/>
  </si>
  <si>
    <t>普通</t>
    <phoneticPr fontId="4"/>
  </si>
  <si>
    <t>７月は昼２のみ</t>
    <rPh sb="1" eb="2">
      <t>ガツ</t>
    </rPh>
    <rPh sb="3" eb="4">
      <t>ヒル</t>
    </rPh>
    <phoneticPr fontId="4"/>
  </si>
  <si>
    <t>地中</t>
    <rPh sb="0" eb="2">
      <t>チチュウ</t>
    </rPh>
    <phoneticPr fontId="4"/>
  </si>
  <si>
    <t>地面を掘る</t>
    <rPh sb="0" eb="2">
      <t>ジメン</t>
    </rPh>
    <rPh sb="3" eb="4">
      <t>ホ</t>
    </rPh>
    <phoneticPr fontId="4"/>
  </si>
  <si>
    <t>コノハムシ</t>
    <phoneticPr fontId="4"/>
  </si>
  <si>
    <t>木の下</t>
    <rPh sb="0" eb="1">
      <t>キ</t>
    </rPh>
    <rPh sb="2" eb="3">
      <t>シタ</t>
    </rPh>
    <phoneticPr fontId="4"/>
  </si>
  <si>
    <t>家具アイコンに擬態</t>
    <rPh sb="0" eb="2">
      <t>カグ</t>
    </rPh>
    <rPh sb="7" eb="9">
      <t>ギタイ</t>
    </rPh>
    <phoneticPr fontId="4"/>
  </si>
  <si>
    <t>ミノムシ</t>
    <phoneticPr fontId="4"/>
  </si>
  <si>
    <t>木</t>
    <rPh sb="0" eb="1">
      <t>キ</t>
    </rPh>
    <phoneticPr fontId="4"/>
  </si>
  <si>
    <t>一日中</t>
    <phoneticPr fontId="4"/>
  </si>
  <si>
    <t>バイオリンムシ</t>
    <phoneticPr fontId="4"/>
  </si>
  <si>
    <t>切り株</t>
    <rPh sb="0" eb="1">
      <t>キ</t>
    </rPh>
    <rPh sb="2" eb="3">
      <t>カブ</t>
    </rPh>
    <phoneticPr fontId="4"/>
  </si>
  <si>
    <t>朝～夕方</t>
    <rPh sb="0" eb="1">
      <t>アサ</t>
    </rPh>
    <phoneticPr fontId="4"/>
  </si>
  <si>
    <t>深夜～夕方</t>
    <rPh sb="3" eb="5">
      <t>ユウガタ</t>
    </rPh>
    <phoneticPr fontId="4"/>
  </si>
  <si>
    <t>ミヤマクワガタ</t>
    <phoneticPr fontId="4"/>
  </si>
  <si>
    <t>７、８月は夕方～朝</t>
    <rPh sb="3" eb="4">
      <t>ガツ</t>
    </rPh>
    <rPh sb="5" eb="7">
      <t>ユウガタ</t>
    </rPh>
    <rPh sb="8" eb="9">
      <t>アサ</t>
    </rPh>
    <phoneticPr fontId="4"/>
  </si>
  <si>
    <t>オウゴンオニクワガタ</t>
    <phoneticPr fontId="4"/>
  </si>
  <si>
    <t>夕方～朝</t>
    <rPh sb="0" eb="2">
      <t>ユウガタ</t>
    </rPh>
    <phoneticPr fontId="4"/>
  </si>
  <si>
    <t>住民の周囲を飛んでいる</t>
    <rPh sb="0" eb="2">
      <t>ジュウミン</t>
    </rPh>
    <rPh sb="3" eb="5">
      <t>シュウイ</t>
    </rPh>
    <rPh sb="6" eb="7">
      <t>ト</t>
    </rPh>
    <phoneticPr fontId="4"/>
  </si>
  <si>
    <t>夕方～深夜</t>
    <rPh sb="0" eb="2">
      <t>ユウガタ</t>
    </rPh>
    <phoneticPr fontId="4"/>
  </si>
  <si>
    <t>ゴミなど</t>
    <phoneticPr fontId="4"/>
  </si>
  <si>
    <t>ラフレシアには必ず飛ぶ</t>
    <rPh sb="7" eb="8">
      <t>カナラ</t>
    </rPh>
    <rPh sb="9" eb="10">
      <t>ト</t>
    </rPh>
    <phoneticPr fontId="4"/>
  </si>
  <si>
    <t>ムカデ</t>
    <phoneticPr fontId="4"/>
  </si>
  <si>
    <t>昼２～夜</t>
    <rPh sb="0" eb="1">
      <t>ヒル</t>
    </rPh>
    <rPh sb="3" eb="4">
      <t>ヨル</t>
    </rPh>
    <phoneticPr fontId="4"/>
  </si>
  <si>
    <t>低い</t>
    <phoneticPr fontId="4"/>
  </si>
  <si>
    <t>スワンソン</t>
  </si>
  <si>
    <t>No.4のふく</t>
  </si>
  <si>
    <t>オイラ</t>
  </si>
  <si>
    <t>No.2のふく</t>
  </si>
  <si>
    <t>マモル</t>
  </si>
  <si>
    <t>ミランダ</t>
  </si>
  <si>
    <t>No.3のふく</t>
  </si>
  <si>
    <t>たんぽぎ</t>
  </si>
  <si>
    <t>チャンプ</t>
  </si>
  <si>
    <t>No.67のふく</t>
  </si>
  <si>
    <t>ペリーヌ</t>
  </si>
  <si>
    <t>もんじゃ</t>
  </si>
  <si>
    <t>No.23のふく</t>
  </si>
  <si>
    <t>クリスチーヌ</t>
  </si>
  <si>
    <t>チョコ</t>
  </si>
  <si>
    <t>フランソワ</t>
  </si>
  <si>
    <t>ミントキングガムなふく</t>
  </si>
  <si>
    <t>8ばんだまのふく</t>
  </si>
  <si>
    <t>キザノホマレ</t>
  </si>
  <si>
    <t>1ばんだまのふく</t>
  </si>
  <si>
    <t>デースケ</t>
  </si>
  <si>
    <t>ドサコ</t>
  </si>
  <si>
    <t>マキバスター</t>
  </si>
  <si>
    <t>シベリア</t>
  </si>
  <si>
    <t>すすしげなニット</t>
  </si>
  <si>
    <t>ツンドラ</t>
  </si>
  <si>
    <t>エスメラルダ</t>
  </si>
  <si>
    <t>ですわよ</t>
  </si>
  <si>
    <t>カール</t>
  </si>
  <si>
    <t>ですだ</t>
  </si>
  <si>
    <t>ハルマキ</t>
  </si>
  <si>
    <t>のことよ</t>
  </si>
  <si>
    <t>MVPTシャツ</t>
  </si>
  <si>
    <t>リンダ</t>
  </si>
  <si>
    <t>ベイビィ</t>
  </si>
  <si>
    <t>オリバー</t>
  </si>
  <si>
    <t>でっせ</t>
  </si>
  <si>
    <t>けけカプリソ</t>
  </si>
  <si>
    <t>キッズ</t>
  </si>
  <si>
    <t>だパンク</t>
  </si>
  <si>
    <t>クロー</t>
  </si>
  <si>
    <t>ワォー</t>
  </si>
  <si>
    <t>バッカス</t>
  </si>
  <si>
    <t>んだ</t>
  </si>
  <si>
    <t>ムー</t>
  </si>
  <si>
    <t>だクマ</t>
  </si>
  <si>
    <t>3ばんだまのふく</t>
  </si>
  <si>
    <t>れんにゅう</t>
  </si>
  <si>
    <t>ファイト</t>
  </si>
  <si>
    <t>シドニー</t>
  </si>
  <si>
    <t>だコアラ</t>
  </si>
  <si>
    <t>ガビ</t>
  </si>
  <si>
    <t>やんけ</t>
  </si>
  <si>
    <t>ジャスミン</t>
  </si>
  <si>
    <t>チャ</t>
  </si>
  <si>
    <t>パンタ</t>
  </si>
  <si>
    <t>だバンブ</t>
  </si>
  <si>
    <t>きいろボーダーなふく</t>
  </si>
  <si>
    <t>ウズメ</t>
  </si>
  <si>
    <t>アイヤ</t>
  </si>
  <si>
    <t>たもつ</t>
  </si>
  <si>
    <t>ウヒョッ</t>
  </si>
  <si>
    <t>5ばんだまのふく</t>
  </si>
  <si>
    <t>No.1のふく</t>
  </si>
  <si>
    <t>モンこ</t>
  </si>
  <si>
    <t>エックスエル</t>
  </si>
  <si>
    <t>でゴンス</t>
  </si>
  <si>
    <t>さわやかなふく</t>
  </si>
  <si>
    <t>No.5のふく</t>
  </si>
  <si>
    <t>うずまき</t>
  </si>
  <si>
    <t>キョン</t>
  </si>
  <si>
    <t>6ばんだまのふく</t>
  </si>
  <si>
    <t>アリア</t>
  </si>
  <si>
    <t>ハレルヤ</t>
  </si>
  <si>
    <t>キンカク</t>
  </si>
  <si>
    <t>せいッ</t>
  </si>
  <si>
    <t>2ばんだまのふく</t>
  </si>
  <si>
    <t>アセクサ</t>
  </si>
  <si>
    <t>ダァーッ</t>
  </si>
  <si>
    <t>さっち</t>
  </si>
  <si>
    <t>にゃん</t>
  </si>
  <si>
    <t>ショコラ</t>
  </si>
  <si>
    <t>フフ</t>
  </si>
  <si>
    <t>BBのふく</t>
  </si>
  <si>
    <t>ナイル</t>
  </si>
  <si>
    <t>クフフ</t>
  </si>
  <si>
    <t>バンタム</t>
  </si>
  <si>
    <t>ちぇっ</t>
  </si>
  <si>
    <t>みかっち</t>
  </si>
  <si>
    <t>ね</t>
  </si>
  <si>
    <t>ラムネ</t>
  </si>
  <si>
    <t>あのね</t>
  </si>
  <si>
    <t>ちょろきち</t>
  </si>
  <si>
    <t>がってん</t>
  </si>
  <si>
    <t>ピン</t>
  </si>
  <si>
    <t>にゃろ</t>
  </si>
  <si>
    <t>ブロッコリー</t>
  </si>
  <si>
    <t>ピコ</t>
  </si>
  <si>
    <t>マルコ</t>
  </si>
  <si>
    <t>ですよね</t>
  </si>
  <si>
    <t>マリー</t>
  </si>
  <si>
    <t>ですのよ</t>
  </si>
  <si>
    <t>みぞれ</t>
  </si>
  <si>
    <t>イシシ</t>
  </si>
  <si>
    <t>モヘア</t>
  </si>
  <si>
    <t>メェー</t>
  </si>
  <si>
    <t>ためこ</t>
  </si>
  <si>
    <t>ちゃりん</t>
  </si>
  <si>
    <t>ちえり</t>
  </si>
  <si>
    <t>ぷるる</t>
  </si>
  <si>
    <t>マリンボーダーなふく</t>
  </si>
  <si>
    <t>ポーク</t>
  </si>
  <si>
    <t>だブー</t>
  </si>
  <si>
    <t>ショーイ</t>
  </si>
  <si>
    <t>ツーツツ</t>
  </si>
  <si>
    <t>のりまき</t>
  </si>
  <si>
    <t>クルクル</t>
  </si>
  <si>
    <t>ホッケー</t>
  </si>
  <si>
    <t>さぶー</t>
  </si>
  <si>
    <t>リック</t>
  </si>
  <si>
    <t>ハハハ</t>
  </si>
  <si>
    <t>グミ</t>
  </si>
  <si>
    <t>デス</t>
  </si>
  <si>
    <t>ギンカク</t>
  </si>
  <si>
    <t>やあッ</t>
  </si>
  <si>
    <t>クスケチャ</t>
  </si>
  <si>
    <t>アリョイ</t>
  </si>
  <si>
    <t>ヤマト</t>
  </si>
  <si>
    <t>プシュー</t>
  </si>
  <si>
    <t>奇妙な</t>
  </si>
  <si>
    <t>好きな服</t>
    <rPh sb="3" eb="4">
      <t>フク</t>
    </rPh>
    <phoneticPr fontId="3"/>
  </si>
  <si>
    <t>嫌いな服</t>
    <rPh sb="3" eb="4">
      <t>フク</t>
    </rPh>
    <phoneticPr fontId="3"/>
  </si>
  <si>
    <t>けけディキシー</t>
    <phoneticPr fontId="3"/>
  </si>
  <si>
    <t>けけメタル</t>
    <phoneticPr fontId="3"/>
  </si>
  <si>
    <t>キバツは</t>
  </si>
  <si>
    <t>ハデは</t>
  </si>
  <si>
    <t>初期服</t>
    <rPh sb="0" eb="2">
      <t>ショキ</t>
    </rPh>
    <rPh sb="2" eb="3">
      <t>フク</t>
    </rPh>
    <phoneticPr fontId="3"/>
  </si>
  <si>
    <t>好きな家具</t>
    <rPh sb="0" eb="1">
      <t>ス</t>
    </rPh>
    <rPh sb="3" eb="5">
      <t>カグ</t>
    </rPh>
    <phoneticPr fontId="3"/>
  </si>
  <si>
    <t>イメージ</t>
    <phoneticPr fontId="4"/>
  </si>
  <si>
    <t>売値828ベル、イメージは「古い」で共通</t>
    <rPh sb="0" eb="2">
      <t>ウリネ</t>
    </rPh>
    <rPh sb="14" eb="15">
      <t>フル</t>
    </rPh>
    <rPh sb="18" eb="20">
      <t>キョウツウ</t>
    </rPh>
    <phoneticPr fontId="4"/>
  </si>
  <si>
    <t>イメージは「古い」で共通</t>
    <rPh sb="6" eb="7">
      <t>フル</t>
    </rPh>
    <rPh sb="10" eb="12">
      <t>キョウツウ</t>
    </rPh>
    <phoneticPr fontId="4"/>
  </si>
  <si>
    <t>シリーズ</t>
    <phoneticPr fontId="3"/>
  </si>
  <si>
    <t>色</t>
    <rPh sb="0" eb="1">
      <t>イロ</t>
    </rPh>
    <phoneticPr fontId="3"/>
  </si>
  <si>
    <t>イメージ</t>
    <phoneticPr fontId="3"/>
  </si>
  <si>
    <t>ﾌﾞﾙｰ</t>
  </si>
  <si>
    <t>ﾌﾞﾗｯｸ</t>
  </si>
  <si>
    <t>ｲｴﾛｰ</t>
  </si>
  <si>
    <t>ﾍﾞｰｼﾞｭ</t>
  </si>
  <si>
    <t>ﾍﾞｰｼﾞｭのニット</t>
  </si>
  <si>
    <t>ﾎﾜｲﾄ</t>
  </si>
  <si>
    <t>ﾚｯﾄﾞ</t>
  </si>
  <si>
    <t>ﾚｯﾄﾞ</t>
    <phoneticPr fontId="4"/>
  </si>
  <si>
    <t>ｸﾞﾘｰﾝ</t>
  </si>
  <si>
    <t>ﾌﾞﾗｳﾝ</t>
  </si>
  <si>
    <t>ﾊﾟｰﾌﾟﾙ</t>
    <phoneticPr fontId="4"/>
  </si>
  <si>
    <t>ﾊﾟｰﾌﾟﾙ</t>
    <phoneticPr fontId="4"/>
  </si>
  <si>
    <t>ﾐｽﾞｲﾛ</t>
  </si>
  <si>
    <t>ﾐｽﾞｲﾛ</t>
    <phoneticPr fontId="4"/>
  </si>
  <si>
    <t>色は色１がコハクはオレンジ、しそちょう以外の1×1化石がグレー、他化石は全てブラウン。色2は全てブラウンで共通</t>
    <rPh sb="0" eb="1">
      <t>イロ</t>
    </rPh>
    <rPh sb="2" eb="3">
      <t>イロ</t>
    </rPh>
    <rPh sb="19" eb="21">
      <t>イガイ</t>
    </rPh>
    <rPh sb="25" eb="27">
      <t>カセキ</t>
    </rPh>
    <rPh sb="32" eb="33">
      <t>ホカ</t>
    </rPh>
    <rPh sb="33" eb="35">
      <t>カセキ</t>
    </rPh>
    <rPh sb="36" eb="37">
      <t>スベ</t>
    </rPh>
    <rPh sb="43" eb="44">
      <t>イロ</t>
    </rPh>
    <rPh sb="46" eb="47">
      <t>スベ</t>
    </rPh>
    <rPh sb="53" eb="55">
      <t>キョウツウ</t>
    </rPh>
    <phoneticPr fontId="4"/>
  </si>
  <si>
    <t>好き住人</t>
    <phoneticPr fontId="4"/>
  </si>
  <si>
    <t>好き住人</t>
    <phoneticPr fontId="4"/>
  </si>
  <si>
    <t>好き住人</t>
    <phoneticPr fontId="4"/>
  </si>
  <si>
    <t>好き住人</t>
    <phoneticPr fontId="4"/>
  </si>
  <si>
    <t>ポップな</t>
    <phoneticPr fontId="4"/>
  </si>
  <si>
    <t>オシャレな</t>
    <phoneticPr fontId="4"/>
  </si>
  <si>
    <t>ハデな</t>
    <phoneticPr fontId="4"/>
  </si>
  <si>
    <t>キバツな</t>
    <phoneticPr fontId="4"/>
  </si>
  <si>
    <t>あかピクミン</t>
  </si>
  <si>
    <t>がくせいぼう</t>
  </si>
  <si>
    <t>おひなさま</t>
  </si>
  <si>
    <t>国内配信アイテム（２００９年６月段階）</t>
    <rPh sb="0" eb="2">
      <t>コクナイ</t>
    </rPh>
    <rPh sb="2" eb="4">
      <t>ハイシン</t>
    </rPh>
    <rPh sb="13" eb="14">
      <t>ネン</t>
    </rPh>
    <rPh sb="15" eb="16">
      <t>ガツ</t>
    </rPh>
    <rPh sb="16" eb="18">
      <t>ダンカイ</t>
    </rPh>
    <phoneticPr fontId="4"/>
  </si>
  <si>
    <t>無</t>
    <rPh sb="0" eb="1">
      <t>ム</t>
    </rPh>
    <phoneticPr fontId="4"/>
  </si>
  <si>
    <t>DSからの引継ぎ可＆国内配信はこちら</t>
    <rPh sb="5" eb="7">
      <t>ヒキツ</t>
    </rPh>
    <rPh sb="8" eb="9">
      <t>カ</t>
    </rPh>
    <rPh sb="10" eb="12">
      <t>コクナイ</t>
    </rPh>
    <rPh sb="12" eb="14">
      <t>ハイシン</t>
    </rPh>
    <phoneticPr fontId="4"/>
  </si>
  <si>
    <t>08年12月24日～31日</t>
    <rPh sb="2" eb="3">
      <t>ネン</t>
    </rPh>
    <rPh sb="5" eb="6">
      <t>ガツ</t>
    </rPh>
    <rPh sb="8" eb="9">
      <t>ニチ</t>
    </rPh>
    <rPh sb="12" eb="13">
      <t>ニチ</t>
    </rPh>
    <phoneticPr fontId="4"/>
  </si>
  <si>
    <t>09年3月3日～3月15日</t>
    <rPh sb="2" eb="3">
      <t>ネン</t>
    </rPh>
    <rPh sb="4" eb="5">
      <t>ガツ</t>
    </rPh>
    <rPh sb="6" eb="7">
      <t>ニチ</t>
    </rPh>
    <rPh sb="9" eb="10">
      <t>ガツ</t>
    </rPh>
    <rPh sb="12" eb="13">
      <t>ニチ</t>
    </rPh>
    <phoneticPr fontId="4"/>
  </si>
  <si>
    <t>09年4月4日～5月1日</t>
    <rPh sb="2" eb="3">
      <t>ネン</t>
    </rPh>
    <rPh sb="4" eb="5">
      <t>ガツ</t>
    </rPh>
    <rPh sb="6" eb="7">
      <t>ニチ</t>
    </rPh>
    <rPh sb="9" eb="10">
      <t>ガツ</t>
    </rPh>
    <rPh sb="11" eb="12">
      <t>ニチ</t>
    </rPh>
    <phoneticPr fontId="4"/>
  </si>
  <si>
    <t>けけのソナタ</t>
  </si>
  <si>
    <t>けけブルース</t>
  </si>
  <si>
    <t>ブルーおにぎり</t>
  </si>
  <si>
    <t>はるのこもれび</t>
  </si>
  <si>
    <t>ほうろう</t>
  </si>
  <si>
    <t>ミュージック</t>
    <phoneticPr fontId="4"/>
  </si>
  <si>
    <t>ゴキゲン！</t>
    <phoneticPr fontId="4"/>
  </si>
  <si>
    <t>フキゲン・・・</t>
    <phoneticPr fontId="4"/>
  </si>
  <si>
    <t>まったり</t>
    <phoneticPr fontId="4"/>
  </si>
  <si>
    <t>ブルーかも</t>
    <phoneticPr fontId="4"/>
  </si>
  <si>
    <t>ﾁｪｯｸ</t>
    <phoneticPr fontId="3"/>
  </si>
  <si>
    <t>よくわからない</t>
    <phoneticPr fontId="4"/>
  </si>
  <si>
    <t>アルペンそんぐ</t>
    <phoneticPr fontId="3"/>
  </si>
  <si>
    <t>ナポリタン</t>
    <phoneticPr fontId="3"/>
  </si>
  <si>
    <t>けけビリー</t>
    <phoneticPr fontId="3"/>
  </si>
  <si>
    <t>アヒル</t>
    <phoneticPr fontId="4"/>
  </si>
  <si>
    <t>ラブリー</t>
    <phoneticPr fontId="3"/>
  </si>
  <si>
    <t>新－子</t>
    <phoneticPr fontId="4"/>
  </si>
  <si>
    <t>スミモモ</t>
    <phoneticPr fontId="4"/>
  </si>
  <si>
    <t>アジア</t>
    <phoneticPr fontId="3"/>
  </si>
  <si>
    <t>新－大</t>
    <phoneticPr fontId="4"/>
  </si>
  <si>
    <t>スワンソン</t>
    <phoneticPr fontId="3"/>
  </si>
  <si>
    <t>あたし</t>
    <phoneticPr fontId="3"/>
  </si>
  <si>
    <t>アヒル</t>
    <phoneticPr fontId="4"/>
  </si>
  <si>
    <t>ぎゃくに</t>
    <phoneticPr fontId="3"/>
  </si>
  <si>
    <t>けけブルース</t>
    <phoneticPr fontId="3"/>
  </si>
  <si>
    <t>さわやかな</t>
    <phoneticPr fontId="3"/>
  </si>
  <si>
    <t>シック</t>
    <phoneticPr fontId="3"/>
  </si>
  <si>
    <t>新－大</t>
    <phoneticPr fontId="4"/>
  </si>
  <si>
    <t>ナッキー</t>
    <phoneticPr fontId="4"/>
  </si>
  <si>
    <t>アヒル</t>
    <phoneticPr fontId="4"/>
  </si>
  <si>
    <t>シック</t>
    <phoneticPr fontId="3"/>
  </si>
  <si>
    <t>のりっぺ</t>
    <phoneticPr fontId="4"/>
  </si>
  <si>
    <t>ログ</t>
    <phoneticPr fontId="3"/>
  </si>
  <si>
    <t>古－大</t>
    <phoneticPr fontId="4"/>
  </si>
  <si>
    <t>ピータン</t>
    <phoneticPr fontId="4"/>
  </si>
  <si>
    <t>アヒル</t>
    <phoneticPr fontId="4"/>
  </si>
  <si>
    <t>リゾート</t>
    <phoneticPr fontId="3"/>
  </si>
  <si>
    <t>新－大</t>
    <phoneticPr fontId="4"/>
  </si>
  <si>
    <t>フォアグラ</t>
    <phoneticPr fontId="3"/>
  </si>
  <si>
    <t>ボク</t>
    <phoneticPr fontId="3"/>
  </si>
  <si>
    <t>かもね</t>
    <phoneticPr fontId="3"/>
  </si>
  <si>
    <t>おちついた</t>
    <phoneticPr fontId="3"/>
  </si>
  <si>
    <t>ハデな</t>
    <phoneticPr fontId="3"/>
  </si>
  <si>
    <t>カントリー</t>
    <phoneticPr fontId="3"/>
  </si>
  <si>
    <t>ボン</t>
    <phoneticPr fontId="4"/>
  </si>
  <si>
    <t>古－子</t>
    <phoneticPr fontId="4"/>
  </si>
  <si>
    <t>マグロ</t>
    <phoneticPr fontId="4"/>
  </si>
  <si>
    <t>みどり</t>
    <phoneticPr fontId="3"/>
  </si>
  <si>
    <t>古－子</t>
    <phoneticPr fontId="4"/>
  </si>
  <si>
    <t>マモル</t>
    <phoneticPr fontId="3"/>
  </si>
  <si>
    <t>おいら</t>
    <phoneticPr fontId="3"/>
  </si>
  <si>
    <t>アヒル</t>
    <phoneticPr fontId="4"/>
  </si>
  <si>
    <t>グワッ</t>
    <phoneticPr fontId="3"/>
  </si>
  <si>
    <t>ふなうた２００１</t>
    <phoneticPr fontId="3"/>
  </si>
  <si>
    <t>ポップな</t>
    <phoneticPr fontId="3"/>
  </si>
  <si>
    <t>カッコイイ</t>
    <phoneticPr fontId="3"/>
  </si>
  <si>
    <t>リゾート</t>
    <phoneticPr fontId="3"/>
  </si>
  <si>
    <t>まりも</t>
    <phoneticPr fontId="4"/>
  </si>
  <si>
    <t>あおいろ</t>
    <phoneticPr fontId="3"/>
  </si>
  <si>
    <t>古－大</t>
    <phoneticPr fontId="4"/>
  </si>
  <si>
    <t>ミランダ</t>
    <phoneticPr fontId="3"/>
  </si>
  <si>
    <t>あたし</t>
    <phoneticPr fontId="3"/>
  </si>
  <si>
    <t>なにさ</t>
    <phoneticPr fontId="3"/>
  </si>
  <si>
    <t>けけサルサ</t>
    <phoneticPr fontId="3"/>
  </si>
  <si>
    <t>ハデな</t>
    <phoneticPr fontId="3"/>
  </si>
  <si>
    <t>さわやかな</t>
    <phoneticPr fontId="3"/>
  </si>
  <si>
    <t>シック</t>
    <phoneticPr fontId="3"/>
  </si>
  <si>
    <t>リチャード</t>
    <phoneticPr fontId="4"/>
  </si>
  <si>
    <t>みどり</t>
    <phoneticPr fontId="3"/>
  </si>
  <si>
    <t>あるみ</t>
    <phoneticPr fontId="4"/>
  </si>
  <si>
    <t>アリクイ</t>
    <phoneticPr fontId="4"/>
  </si>
  <si>
    <t>リゾート</t>
    <phoneticPr fontId="3"/>
  </si>
  <si>
    <t>新－大</t>
    <phoneticPr fontId="4"/>
  </si>
  <si>
    <t>さくらじま</t>
    <phoneticPr fontId="4"/>
  </si>
  <si>
    <t>アリクイ</t>
    <phoneticPr fontId="4"/>
  </si>
  <si>
    <t>アジア</t>
    <phoneticPr fontId="3"/>
  </si>
  <si>
    <t>パトラ</t>
    <phoneticPr fontId="4"/>
  </si>
  <si>
    <t>シック</t>
    <phoneticPr fontId="3"/>
  </si>
  <si>
    <t>ｵﾚﾝｼﾞ</t>
    <phoneticPr fontId="4"/>
  </si>
  <si>
    <t>新－大</t>
    <phoneticPr fontId="4"/>
  </si>
  <si>
    <t>マコト</t>
    <phoneticPr fontId="4"/>
  </si>
  <si>
    <t>アリクイ</t>
    <phoneticPr fontId="4"/>
  </si>
  <si>
    <t>古－子</t>
    <phoneticPr fontId="4"/>
  </si>
  <si>
    <t>キャラメル</t>
    <phoneticPr fontId="4"/>
  </si>
  <si>
    <t>イヌ</t>
    <phoneticPr fontId="4"/>
  </si>
  <si>
    <t>ロイヤル</t>
    <phoneticPr fontId="3"/>
  </si>
  <si>
    <t>ジョン</t>
    <phoneticPr fontId="4"/>
  </si>
  <si>
    <t>モノクロ</t>
    <phoneticPr fontId="3"/>
  </si>
  <si>
    <t>チャンプ</t>
    <phoneticPr fontId="4"/>
  </si>
  <si>
    <t>おいら</t>
    <phoneticPr fontId="3"/>
  </si>
  <si>
    <t>イヌ</t>
    <phoneticPr fontId="4"/>
  </si>
  <si>
    <t>モグ</t>
    <phoneticPr fontId="3"/>
  </si>
  <si>
    <t>ぼくのばしょ</t>
    <phoneticPr fontId="3"/>
  </si>
  <si>
    <t>オシャレな</t>
    <phoneticPr fontId="3"/>
  </si>
  <si>
    <t>おちついた</t>
    <phoneticPr fontId="3"/>
  </si>
  <si>
    <t>リゾート</t>
    <phoneticPr fontId="3"/>
  </si>
  <si>
    <t>新－大</t>
    <phoneticPr fontId="4"/>
  </si>
  <si>
    <t>トミ</t>
    <phoneticPr fontId="4"/>
  </si>
  <si>
    <t>カラフル</t>
    <phoneticPr fontId="3"/>
  </si>
  <si>
    <t>バニラ</t>
    <phoneticPr fontId="4"/>
  </si>
  <si>
    <t>アジア</t>
    <phoneticPr fontId="3"/>
  </si>
  <si>
    <t>新－大</t>
    <phoneticPr fontId="4"/>
  </si>
  <si>
    <t>ブレンダ</t>
    <phoneticPr fontId="4"/>
  </si>
  <si>
    <t>ロイヤル</t>
    <phoneticPr fontId="3"/>
  </si>
  <si>
    <t>新－大</t>
    <phoneticPr fontId="4"/>
  </si>
  <si>
    <t>ペリーヌ</t>
    <phoneticPr fontId="3"/>
  </si>
  <si>
    <t>アタイ</t>
    <phoneticPr fontId="3"/>
  </si>
  <si>
    <t>イヌ</t>
    <phoneticPr fontId="4"/>
  </si>
  <si>
    <t>プリリン</t>
    <phoneticPr fontId="3"/>
  </si>
  <si>
    <t>けけさんびか</t>
    <phoneticPr fontId="3"/>
  </si>
  <si>
    <t>カワイイ</t>
    <phoneticPr fontId="3"/>
  </si>
  <si>
    <t>カントリー</t>
    <phoneticPr fontId="3"/>
  </si>
  <si>
    <t>ベン</t>
    <phoneticPr fontId="4"/>
  </si>
  <si>
    <t>イヌ</t>
    <phoneticPr fontId="4"/>
  </si>
  <si>
    <t>ラブリー</t>
    <phoneticPr fontId="3"/>
  </si>
  <si>
    <t>もんじゃ</t>
    <phoneticPr fontId="3"/>
  </si>
  <si>
    <t>なんじゃ</t>
    <phoneticPr fontId="3"/>
  </si>
  <si>
    <t>しょうわけけかよう</t>
    <phoneticPr fontId="3"/>
  </si>
  <si>
    <t>しぶい</t>
    <phoneticPr fontId="3"/>
  </si>
  <si>
    <t>ロイヤル</t>
    <phoneticPr fontId="3"/>
  </si>
  <si>
    <t>古－大</t>
    <phoneticPr fontId="4"/>
  </si>
  <si>
    <t>ラッキー</t>
    <phoneticPr fontId="4"/>
  </si>
  <si>
    <t>ロボ</t>
    <phoneticPr fontId="3"/>
  </si>
  <si>
    <t>ロビン</t>
    <phoneticPr fontId="4"/>
  </si>
  <si>
    <t>カントリー</t>
    <phoneticPr fontId="3"/>
  </si>
  <si>
    <t>ｵﾚﾝｼﾞ</t>
    <phoneticPr fontId="4"/>
  </si>
  <si>
    <t>古－大</t>
    <phoneticPr fontId="4"/>
  </si>
  <si>
    <t>クリスチーヌ</t>
    <phoneticPr fontId="3"/>
  </si>
  <si>
    <t>アタイ</t>
    <phoneticPr fontId="3"/>
  </si>
  <si>
    <t>ウサギ</t>
    <phoneticPr fontId="4"/>
  </si>
  <si>
    <t>リララ</t>
    <phoneticPr fontId="3"/>
  </si>
  <si>
    <t>けけワルツ</t>
    <phoneticPr fontId="3"/>
  </si>
  <si>
    <t>ハデな</t>
    <phoneticPr fontId="3"/>
  </si>
  <si>
    <t>おちついた</t>
    <phoneticPr fontId="3"/>
  </si>
  <si>
    <t>ラブリー</t>
    <phoneticPr fontId="3"/>
  </si>
  <si>
    <t>ﾋﾟﾝｸ</t>
    <phoneticPr fontId="4"/>
  </si>
  <si>
    <t>新－大</t>
    <phoneticPr fontId="4"/>
  </si>
  <si>
    <t>ゲンジ</t>
    <phoneticPr fontId="4"/>
  </si>
  <si>
    <t>ウサギ</t>
    <phoneticPr fontId="4"/>
  </si>
  <si>
    <t>アジア</t>
    <phoneticPr fontId="3"/>
  </si>
  <si>
    <t>古－大</t>
    <phoneticPr fontId="4"/>
  </si>
  <si>
    <t>チョコ</t>
    <phoneticPr fontId="3"/>
  </si>
  <si>
    <t>アタイ</t>
    <phoneticPr fontId="3"/>
  </si>
  <si>
    <t>ウサギ</t>
    <phoneticPr fontId="4"/>
  </si>
  <si>
    <t>まじで</t>
    <phoneticPr fontId="3"/>
  </si>
  <si>
    <t>テクノビート</t>
    <phoneticPr fontId="3"/>
  </si>
  <si>
    <t>ポップな</t>
    <phoneticPr fontId="3"/>
  </si>
  <si>
    <t>ログ</t>
    <phoneticPr fontId="3"/>
  </si>
  <si>
    <t>バズレー</t>
    <phoneticPr fontId="4"/>
  </si>
  <si>
    <t>ウサギ</t>
    <phoneticPr fontId="4"/>
  </si>
  <si>
    <t>ロイヤル</t>
    <phoneticPr fontId="3"/>
  </si>
  <si>
    <t>新－大</t>
    <phoneticPr fontId="4"/>
  </si>
  <si>
    <t>フランソワ</t>
    <phoneticPr fontId="3"/>
  </si>
  <si>
    <t>あたし</t>
    <phoneticPr fontId="3"/>
  </si>
  <si>
    <t>ウサギ</t>
    <phoneticPr fontId="4"/>
  </si>
  <si>
    <t>ルララ</t>
    <phoneticPr fontId="3"/>
  </si>
  <si>
    <t>だいすき</t>
    <phoneticPr fontId="3"/>
  </si>
  <si>
    <t>ハデな</t>
    <phoneticPr fontId="3"/>
  </si>
  <si>
    <t>しぶい</t>
    <phoneticPr fontId="3"/>
  </si>
  <si>
    <t>あおいろ</t>
    <phoneticPr fontId="3"/>
  </si>
  <si>
    <t>新－子</t>
    <phoneticPr fontId="4"/>
  </si>
  <si>
    <t>ペチカ</t>
    <phoneticPr fontId="4"/>
  </si>
  <si>
    <t>ウサギ</t>
    <phoneticPr fontId="4"/>
  </si>
  <si>
    <t>リゾート</t>
    <phoneticPr fontId="3"/>
  </si>
  <si>
    <t>新－大</t>
    <phoneticPr fontId="4"/>
  </si>
  <si>
    <t>マーサ</t>
    <phoneticPr fontId="4"/>
  </si>
  <si>
    <t>ロボ</t>
    <phoneticPr fontId="3"/>
  </si>
  <si>
    <t>モサキチ</t>
    <phoneticPr fontId="4"/>
  </si>
  <si>
    <t>ウサギ</t>
    <phoneticPr fontId="4"/>
  </si>
  <si>
    <t>ロボ</t>
    <phoneticPr fontId="3"/>
  </si>
  <si>
    <t>モモチ</t>
    <phoneticPr fontId="4"/>
  </si>
  <si>
    <t>アジア</t>
    <phoneticPr fontId="3"/>
  </si>
  <si>
    <t>やよい</t>
    <phoneticPr fontId="4"/>
  </si>
  <si>
    <t>アジア</t>
    <phoneticPr fontId="3"/>
  </si>
  <si>
    <t>古－子</t>
    <phoneticPr fontId="4"/>
  </si>
  <si>
    <t>リリアン</t>
    <phoneticPr fontId="4"/>
  </si>
  <si>
    <t>ラブリー</t>
    <phoneticPr fontId="3"/>
  </si>
  <si>
    <t>ﾋﾟﾝｸ</t>
    <phoneticPr fontId="4"/>
  </si>
  <si>
    <t>ルナ</t>
    <phoneticPr fontId="4"/>
  </si>
  <si>
    <t>ロッタ</t>
    <phoneticPr fontId="4"/>
  </si>
  <si>
    <t>カントリー</t>
    <phoneticPr fontId="3"/>
  </si>
  <si>
    <t>カルピ</t>
    <phoneticPr fontId="4"/>
  </si>
  <si>
    <t>ウシ</t>
    <phoneticPr fontId="4"/>
  </si>
  <si>
    <t>リゾート</t>
    <phoneticPr fontId="3"/>
  </si>
  <si>
    <t>新－大</t>
    <phoneticPr fontId="4"/>
  </si>
  <si>
    <t>セルバンテス</t>
    <phoneticPr fontId="4"/>
  </si>
  <si>
    <t>ウシ</t>
    <phoneticPr fontId="4"/>
  </si>
  <si>
    <t>まきば</t>
    <phoneticPr fontId="4"/>
  </si>
  <si>
    <t>ウシ</t>
    <phoneticPr fontId="4"/>
  </si>
  <si>
    <t>新－子</t>
    <phoneticPr fontId="4"/>
  </si>
  <si>
    <t>ロデオ</t>
    <phoneticPr fontId="4"/>
  </si>
  <si>
    <t>ウシ</t>
    <phoneticPr fontId="4"/>
  </si>
  <si>
    <t>モノクロ</t>
    <phoneticPr fontId="3"/>
  </si>
  <si>
    <t>ヴァヤシコフ</t>
    <phoneticPr fontId="4"/>
  </si>
  <si>
    <t>ウマ</t>
    <phoneticPr fontId="4"/>
  </si>
  <si>
    <t>キザノホマレ</t>
    <phoneticPr fontId="3"/>
  </si>
  <si>
    <t>おいら</t>
    <phoneticPr fontId="3"/>
  </si>
  <si>
    <t>ウマ</t>
    <phoneticPr fontId="4"/>
  </si>
  <si>
    <t>じゃない</t>
    <phoneticPr fontId="3"/>
  </si>
  <si>
    <t>けけバラッド</t>
    <phoneticPr fontId="3"/>
  </si>
  <si>
    <t>モノクロ</t>
    <phoneticPr fontId="3"/>
  </si>
  <si>
    <t>新－子</t>
    <phoneticPr fontId="4"/>
  </si>
  <si>
    <t>サバンナ</t>
    <phoneticPr fontId="4"/>
  </si>
  <si>
    <t>ウマ</t>
    <phoneticPr fontId="4"/>
  </si>
  <si>
    <t>リゾート</t>
    <phoneticPr fontId="3"/>
  </si>
  <si>
    <t>古－大</t>
    <phoneticPr fontId="4"/>
  </si>
  <si>
    <t>サブレ</t>
    <phoneticPr fontId="4"/>
  </si>
  <si>
    <t>ウマ</t>
    <phoneticPr fontId="4"/>
  </si>
  <si>
    <t>カントリー</t>
    <phoneticPr fontId="3"/>
  </si>
  <si>
    <t>新－子</t>
    <phoneticPr fontId="4"/>
  </si>
  <si>
    <t>シュバルツ</t>
    <phoneticPr fontId="4"/>
  </si>
  <si>
    <t>モノクロ</t>
    <phoneticPr fontId="3"/>
  </si>
  <si>
    <t>新－大</t>
    <phoneticPr fontId="4"/>
  </si>
  <si>
    <t>セントアロー</t>
    <phoneticPr fontId="4"/>
  </si>
  <si>
    <t>ウマ</t>
    <phoneticPr fontId="4"/>
  </si>
  <si>
    <t>カントリー</t>
    <phoneticPr fontId="3"/>
  </si>
  <si>
    <t>古－子</t>
    <phoneticPr fontId="4"/>
  </si>
  <si>
    <t>デースケ</t>
    <phoneticPr fontId="3"/>
  </si>
  <si>
    <t>ボク</t>
    <phoneticPr fontId="3"/>
  </si>
  <si>
    <t>ぴろぴろ</t>
    <phoneticPr fontId="3"/>
  </si>
  <si>
    <t>けけディキシー</t>
    <phoneticPr fontId="3"/>
  </si>
  <si>
    <t>カワイイ</t>
    <phoneticPr fontId="3"/>
  </si>
  <si>
    <t>カッコイイ</t>
    <phoneticPr fontId="3"/>
  </si>
  <si>
    <t>ドサコ</t>
    <phoneticPr fontId="3"/>
  </si>
  <si>
    <t>わたし</t>
    <phoneticPr fontId="3"/>
  </si>
  <si>
    <t>だポン</t>
    <phoneticPr fontId="3"/>
  </si>
  <si>
    <t>けけソング</t>
    <phoneticPr fontId="3"/>
  </si>
  <si>
    <t>きみょうな</t>
    <phoneticPr fontId="3"/>
  </si>
  <si>
    <t>オシャレな</t>
    <phoneticPr fontId="3"/>
  </si>
  <si>
    <t>カラフル</t>
    <phoneticPr fontId="3"/>
  </si>
  <si>
    <t>ﾋﾟﾝｸ</t>
    <phoneticPr fontId="4"/>
  </si>
  <si>
    <t>マキバスター</t>
    <phoneticPr fontId="3"/>
  </si>
  <si>
    <t>アタイ</t>
    <phoneticPr fontId="3"/>
  </si>
  <si>
    <t>みゃあ</t>
    <phoneticPr fontId="3"/>
  </si>
  <si>
    <t>ぼくのばしょ</t>
    <phoneticPr fontId="3"/>
  </si>
  <si>
    <t>キバツな</t>
    <phoneticPr fontId="4"/>
  </si>
  <si>
    <t>アジア</t>
    <phoneticPr fontId="3"/>
  </si>
  <si>
    <t>シベリア</t>
    <phoneticPr fontId="3"/>
  </si>
  <si>
    <t>オレ</t>
    <phoneticPr fontId="3"/>
  </si>
  <si>
    <t>オオカミ</t>
    <phoneticPr fontId="4"/>
  </si>
  <si>
    <t>ですダス</t>
    <phoneticPr fontId="3"/>
  </si>
  <si>
    <t>けけカリプソ</t>
    <phoneticPr fontId="3"/>
  </si>
  <si>
    <t>しぶい</t>
    <phoneticPr fontId="3"/>
  </si>
  <si>
    <t>みどり</t>
    <phoneticPr fontId="3"/>
  </si>
  <si>
    <t>チーフ</t>
    <phoneticPr fontId="4"/>
  </si>
  <si>
    <t>ロボ</t>
    <phoneticPr fontId="3"/>
  </si>
  <si>
    <t>新－大</t>
    <phoneticPr fontId="4"/>
  </si>
  <si>
    <t>ツンドラ</t>
    <phoneticPr fontId="3"/>
  </si>
  <si>
    <t>あたし</t>
    <phoneticPr fontId="3"/>
  </si>
  <si>
    <t>オオカミ</t>
    <phoneticPr fontId="4"/>
  </si>
  <si>
    <t>なのだわ</t>
    <phoneticPr fontId="3"/>
  </si>
  <si>
    <t>けけのロケンロール</t>
    <phoneticPr fontId="3"/>
  </si>
  <si>
    <t>キバツな</t>
    <phoneticPr fontId="3"/>
  </si>
  <si>
    <t>ハデな</t>
    <phoneticPr fontId="3"/>
  </si>
  <si>
    <t>モノクロ</t>
    <phoneticPr fontId="3"/>
  </si>
  <si>
    <t>ビアンカ</t>
    <phoneticPr fontId="4"/>
  </si>
  <si>
    <t>オオカミ</t>
    <phoneticPr fontId="4"/>
  </si>
  <si>
    <t>ブンジロウ</t>
    <phoneticPr fontId="4"/>
  </si>
  <si>
    <t>オオカミ</t>
    <phoneticPr fontId="4"/>
  </si>
  <si>
    <t>ログ</t>
    <phoneticPr fontId="3"/>
  </si>
  <si>
    <t>古－子</t>
    <phoneticPr fontId="4"/>
  </si>
  <si>
    <t>ロボ</t>
    <phoneticPr fontId="4"/>
  </si>
  <si>
    <t>オオカミ</t>
    <phoneticPr fontId="4"/>
  </si>
  <si>
    <t>モノクロ</t>
    <phoneticPr fontId="3"/>
  </si>
  <si>
    <t>エスメラルダ</t>
    <phoneticPr fontId="3"/>
  </si>
  <si>
    <t>カエル</t>
    <phoneticPr fontId="4"/>
  </si>
  <si>
    <t>オシャレな</t>
    <phoneticPr fontId="3"/>
  </si>
  <si>
    <t>おちついた</t>
    <phoneticPr fontId="3"/>
  </si>
  <si>
    <t>カール</t>
    <phoneticPr fontId="3"/>
  </si>
  <si>
    <t>カエル</t>
    <phoneticPr fontId="4"/>
  </si>
  <si>
    <t>けけパリ</t>
    <phoneticPr fontId="3"/>
  </si>
  <si>
    <t>しぶい</t>
    <phoneticPr fontId="3"/>
  </si>
  <si>
    <t>オシャレな</t>
    <phoneticPr fontId="3"/>
  </si>
  <si>
    <t>ロボ</t>
    <phoneticPr fontId="3"/>
  </si>
  <si>
    <t>新－子</t>
    <phoneticPr fontId="4"/>
  </si>
  <si>
    <t>ガチャ</t>
    <phoneticPr fontId="4"/>
  </si>
  <si>
    <t>カエル</t>
    <phoneticPr fontId="4"/>
  </si>
  <si>
    <t>クワトロ</t>
    <phoneticPr fontId="4"/>
  </si>
  <si>
    <t>カエル</t>
    <phoneticPr fontId="4"/>
  </si>
  <si>
    <t>みどり</t>
    <phoneticPr fontId="3"/>
  </si>
  <si>
    <t>コージィ</t>
    <phoneticPr fontId="4"/>
  </si>
  <si>
    <t>キバツな</t>
    <phoneticPr fontId="4"/>
  </si>
  <si>
    <t>リゾート</t>
    <phoneticPr fontId="3"/>
  </si>
  <si>
    <t>新－子</t>
    <phoneticPr fontId="4"/>
  </si>
  <si>
    <t>サム</t>
    <phoneticPr fontId="4"/>
  </si>
  <si>
    <t>カエル</t>
    <phoneticPr fontId="4"/>
  </si>
  <si>
    <t>カラフル</t>
    <phoneticPr fontId="3"/>
  </si>
  <si>
    <t>チョキ</t>
    <phoneticPr fontId="4"/>
  </si>
  <si>
    <t>カエル</t>
    <phoneticPr fontId="4"/>
  </si>
  <si>
    <t>ログ</t>
    <phoneticPr fontId="3"/>
  </si>
  <si>
    <t>ﾋﾟﾝｸ</t>
    <phoneticPr fontId="4"/>
  </si>
  <si>
    <t>ドク</t>
    <phoneticPr fontId="4"/>
  </si>
  <si>
    <t>カントリー</t>
    <phoneticPr fontId="3"/>
  </si>
  <si>
    <t>ｵﾚﾝｼﾞ</t>
    <phoneticPr fontId="4"/>
  </si>
  <si>
    <t>古－大</t>
    <phoneticPr fontId="4"/>
  </si>
  <si>
    <t>ハルマキ</t>
    <phoneticPr fontId="3"/>
  </si>
  <si>
    <t>キバツな</t>
    <phoneticPr fontId="3"/>
  </si>
  <si>
    <t>オシャレな</t>
    <phoneticPr fontId="3"/>
  </si>
  <si>
    <t>アジア</t>
    <phoneticPr fontId="3"/>
  </si>
  <si>
    <t>フルメタル</t>
    <phoneticPr fontId="4"/>
  </si>
  <si>
    <t>あおいろ</t>
    <phoneticPr fontId="3"/>
  </si>
  <si>
    <t>古－大</t>
    <phoneticPr fontId="4"/>
  </si>
  <si>
    <t>リンダ</t>
    <phoneticPr fontId="3"/>
  </si>
  <si>
    <t>オンリーミー</t>
    <phoneticPr fontId="3"/>
  </si>
  <si>
    <t>カッコイイ</t>
    <phoneticPr fontId="3"/>
  </si>
  <si>
    <t>レイニー</t>
    <phoneticPr fontId="4"/>
  </si>
  <si>
    <t>ログ</t>
    <phoneticPr fontId="3"/>
  </si>
  <si>
    <t>新－子</t>
    <phoneticPr fontId="4"/>
  </si>
  <si>
    <t>カバ</t>
    <phoneticPr fontId="4"/>
  </si>
  <si>
    <t>リゾート</t>
    <phoneticPr fontId="3"/>
  </si>
  <si>
    <t>新－大</t>
    <phoneticPr fontId="4"/>
  </si>
  <si>
    <t>ゴンザレス</t>
    <phoneticPr fontId="4"/>
  </si>
  <si>
    <t>カバ</t>
    <phoneticPr fontId="4"/>
  </si>
  <si>
    <t>ログ</t>
    <phoneticPr fontId="3"/>
  </si>
  <si>
    <t>新－子</t>
    <phoneticPr fontId="4"/>
  </si>
  <si>
    <t>アザラク</t>
    <phoneticPr fontId="4"/>
  </si>
  <si>
    <t>カンガルー</t>
    <phoneticPr fontId="4"/>
  </si>
  <si>
    <t>アップリケ</t>
    <phoneticPr fontId="4"/>
  </si>
  <si>
    <t>シック</t>
    <phoneticPr fontId="3"/>
  </si>
  <si>
    <t>新－子</t>
    <phoneticPr fontId="4"/>
  </si>
  <si>
    <t>だいすき</t>
    <phoneticPr fontId="3"/>
  </si>
  <si>
    <t>クマ</t>
    <phoneticPr fontId="3"/>
  </si>
  <si>
    <t>けけジャズ</t>
    <phoneticPr fontId="3"/>
  </si>
  <si>
    <t>クマ</t>
    <phoneticPr fontId="3"/>
  </si>
  <si>
    <t>けけメタル</t>
    <phoneticPr fontId="3"/>
  </si>
  <si>
    <t>オシャレな</t>
    <phoneticPr fontId="3"/>
  </si>
  <si>
    <t>モノクロ</t>
    <phoneticPr fontId="3"/>
  </si>
  <si>
    <t>古－大</t>
    <phoneticPr fontId="4"/>
  </si>
  <si>
    <t>クマ</t>
    <phoneticPr fontId="3"/>
  </si>
  <si>
    <t>モノクロ</t>
    <phoneticPr fontId="3"/>
  </si>
  <si>
    <t>クマ</t>
    <phoneticPr fontId="3"/>
  </si>
  <si>
    <t>アジア</t>
    <phoneticPr fontId="3"/>
  </si>
  <si>
    <t>古－大</t>
    <phoneticPr fontId="4"/>
  </si>
  <si>
    <t>クマ</t>
    <phoneticPr fontId="3"/>
  </si>
  <si>
    <t>けけララバイ</t>
    <phoneticPr fontId="3"/>
  </si>
  <si>
    <t>リゾート</t>
    <phoneticPr fontId="3"/>
  </si>
  <si>
    <t>コサックそんぐ</t>
    <phoneticPr fontId="3"/>
  </si>
  <si>
    <t>ログ</t>
    <phoneticPr fontId="3"/>
  </si>
  <si>
    <t>アデレード</t>
    <phoneticPr fontId="4"/>
  </si>
  <si>
    <t>コアラ</t>
    <phoneticPr fontId="4"/>
  </si>
  <si>
    <t>ログ</t>
    <phoneticPr fontId="3"/>
  </si>
  <si>
    <t>けけカントリー</t>
    <phoneticPr fontId="3"/>
  </si>
  <si>
    <t>メルボルン</t>
    <phoneticPr fontId="4"/>
  </si>
  <si>
    <t>ユーカリ</t>
    <phoneticPr fontId="4"/>
  </si>
  <si>
    <t>アイダホ</t>
    <phoneticPr fontId="4"/>
  </si>
  <si>
    <t>コグマ</t>
    <phoneticPr fontId="4"/>
  </si>
  <si>
    <t>コグマ</t>
    <phoneticPr fontId="4"/>
  </si>
  <si>
    <t>ロボ</t>
    <phoneticPr fontId="3"/>
  </si>
  <si>
    <t>古－大</t>
    <phoneticPr fontId="4"/>
  </si>
  <si>
    <t>きんぞう</t>
    <phoneticPr fontId="4"/>
  </si>
  <si>
    <t>コグマ</t>
    <phoneticPr fontId="4"/>
  </si>
  <si>
    <t>カラフル</t>
    <phoneticPr fontId="3"/>
  </si>
  <si>
    <t>古－大</t>
    <phoneticPr fontId="4"/>
  </si>
  <si>
    <t>グルミン</t>
    <phoneticPr fontId="4"/>
  </si>
  <si>
    <t>コグマ</t>
    <phoneticPr fontId="4"/>
  </si>
  <si>
    <t>コグマ</t>
    <phoneticPr fontId="4"/>
  </si>
  <si>
    <t>パッチ</t>
    <phoneticPr fontId="4"/>
  </si>
  <si>
    <t>コグマ</t>
    <phoneticPr fontId="4"/>
  </si>
  <si>
    <t>カラフル</t>
    <phoneticPr fontId="3"/>
  </si>
  <si>
    <t>コグマ</t>
    <phoneticPr fontId="4"/>
  </si>
  <si>
    <t>けけチャイナ</t>
    <phoneticPr fontId="3"/>
  </si>
  <si>
    <t>アジア</t>
    <phoneticPr fontId="3"/>
  </si>
  <si>
    <t>古－子</t>
    <phoneticPr fontId="4"/>
  </si>
  <si>
    <t>ポンチョ</t>
    <phoneticPr fontId="4"/>
  </si>
  <si>
    <t>ログ</t>
    <phoneticPr fontId="3"/>
  </si>
  <si>
    <t>メープル</t>
    <phoneticPr fontId="4"/>
  </si>
  <si>
    <t>カントリー</t>
    <phoneticPr fontId="3"/>
  </si>
  <si>
    <t>新－大</t>
    <phoneticPr fontId="4"/>
  </si>
  <si>
    <t>アラン</t>
    <phoneticPr fontId="4"/>
  </si>
  <si>
    <t>ゴリラ</t>
    <phoneticPr fontId="4"/>
  </si>
  <si>
    <t>ゴリラ</t>
    <phoneticPr fontId="4"/>
  </si>
  <si>
    <t>アジア</t>
    <phoneticPr fontId="3"/>
  </si>
  <si>
    <t>ﾋﾟﾝｸ</t>
    <phoneticPr fontId="4"/>
  </si>
  <si>
    <t>古－子</t>
    <phoneticPr fontId="4"/>
  </si>
  <si>
    <t>ゴリラ</t>
    <phoneticPr fontId="4"/>
  </si>
  <si>
    <t>けけせんせい</t>
    <phoneticPr fontId="3"/>
  </si>
  <si>
    <t>ラブリー</t>
    <phoneticPr fontId="3"/>
  </si>
  <si>
    <t>ﾋﾟﾝｸ</t>
    <phoneticPr fontId="4"/>
  </si>
  <si>
    <t>新－大</t>
    <phoneticPr fontId="4"/>
  </si>
  <si>
    <t>ダンベル</t>
    <phoneticPr fontId="4"/>
  </si>
  <si>
    <t>シック</t>
    <phoneticPr fontId="3"/>
  </si>
  <si>
    <t>まんたろう</t>
    <phoneticPr fontId="4"/>
  </si>
  <si>
    <t>ゴリラ</t>
    <phoneticPr fontId="4"/>
  </si>
  <si>
    <t>カントリー</t>
    <phoneticPr fontId="3"/>
  </si>
  <si>
    <t>古－大</t>
    <phoneticPr fontId="4"/>
  </si>
  <si>
    <t>くるぶし</t>
    <phoneticPr fontId="4"/>
  </si>
  <si>
    <t>サイ</t>
    <phoneticPr fontId="4"/>
  </si>
  <si>
    <t>ユメコ</t>
    <phoneticPr fontId="4"/>
  </si>
  <si>
    <t>サイ</t>
    <phoneticPr fontId="4"/>
  </si>
  <si>
    <t>ロイヤル</t>
    <phoneticPr fontId="3"/>
  </si>
  <si>
    <t>エイプリル</t>
    <phoneticPr fontId="4"/>
  </si>
  <si>
    <t>サル</t>
    <phoneticPr fontId="4"/>
  </si>
  <si>
    <t>しぶい</t>
    <phoneticPr fontId="4"/>
  </si>
  <si>
    <t>エテキチ</t>
    <phoneticPr fontId="4"/>
  </si>
  <si>
    <t>サル</t>
    <phoneticPr fontId="4"/>
  </si>
  <si>
    <t>カッコイイ</t>
    <phoneticPr fontId="3"/>
  </si>
  <si>
    <t>さるお</t>
    <phoneticPr fontId="4"/>
  </si>
  <si>
    <t>サル</t>
    <phoneticPr fontId="4"/>
  </si>
  <si>
    <t>キバツな</t>
    <phoneticPr fontId="3"/>
  </si>
  <si>
    <t>ログ</t>
    <phoneticPr fontId="3"/>
  </si>
  <si>
    <t>新－子</t>
    <phoneticPr fontId="4"/>
  </si>
  <si>
    <t>サルモンティ</t>
    <phoneticPr fontId="4"/>
  </si>
  <si>
    <t>サル</t>
    <phoneticPr fontId="4"/>
  </si>
  <si>
    <t>キバツな</t>
    <phoneticPr fontId="4"/>
  </si>
  <si>
    <t>カワイイ</t>
    <phoneticPr fontId="4"/>
  </si>
  <si>
    <t>モノクロ</t>
    <phoneticPr fontId="3"/>
  </si>
  <si>
    <t>チッチ</t>
    <phoneticPr fontId="4"/>
  </si>
  <si>
    <t>サル</t>
    <phoneticPr fontId="4"/>
  </si>
  <si>
    <t>モンこ</t>
    <phoneticPr fontId="4"/>
  </si>
  <si>
    <t>オシャレな</t>
    <phoneticPr fontId="3"/>
  </si>
  <si>
    <t>３ごう</t>
    <phoneticPr fontId="4"/>
  </si>
  <si>
    <t>ゾウ</t>
    <phoneticPr fontId="4"/>
  </si>
  <si>
    <t>あおいろ</t>
    <phoneticPr fontId="3"/>
  </si>
  <si>
    <t>ゾウ</t>
    <phoneticPr fontId="4"/>
  </si>
  <si>
    <t>けけディキシー</t>
    <phoneticPr fontId="3"/>
  </si>
  <si>
    <t>カラフル</t>
    <phoneticPr fontId="3"/>
  </si>
  <si>
    <t>エレフィン</t>
    <phoneticPr fontId="4"/>
  </si>
  <si>
    <t>ゾウ</t>
    <phoneticPr fontId="4"/>
  </si>
  <si>
    <t>オパール</t>
    <phoneticPr fontId="4"/>
  </si>
  <si>
    <t>サリー</t>
    <phoneticPr fontId="4"/>
  </si>
  <si>
    <t>リゾート</t>
    <phoneticPr fontId="3"/>
  </si>
  <si>
    <t>ヒュージ</t>
    <phoneticPr fontId="4"/>
  </si>
  <si>
    <t>ゾウ</t>
    <phoneticPr fontId="4"/>
  </si>
  <si>
    <t>おくたろう</t>
    <phoneticPr fontId="4"/>
  </si>
  <si>
    <t>タコ</t>
    <phoneticPr fontId="4"/>
  </si>
  <si>
    <t>ロボ</t>
    <phoneticPr fontId="3"/>
  </si>
  <si>
    <t>古－大</t>
    <phoneticPr fontId="4"/>
  </si>
  <si>
    <t>タコリーナ</t>
    <phoneticPr fontId="4"/>
  </si>
  <si>
    <t>タコ</t>
    <phoneticPr fontId="4"/>
  </si>
  <si>
    <t>タキュ</t>
    <phoneticPr fontId="4"/>
  </si>
  <si>
    <t>ダチョウ</t>
    <phoneticPr fontId="4"/>
  </si>
  <si>
    <t>ちとせ</t>
    <phoneticPr fontId="4"/>
  </si>
  <si>
    <t>ゴメス</t>
    <phoneticPr fontId="4"/>
  </si>
  <si>
    <t>トラ</t>
    <phoneticPr fontId="4"/>
  </si>
  <si>
    <t>チョモラン</t>
    <phoneticPr fontId="4"/>
  </si>
  <si>
    <t>アンチョビ</t>
    <phoneticPr fontId="4"/>
  </si>
  <si>
    <t>トリ</t>
    <phoneticPr fontId="4"/>
  </si>
  <si>
    <t>モノクロ</t>
    <phoneticPr fontId="3"/>
  </si>
  <si>
    <t>トリ</t>
    <phoneticPr fontId="4"/>
  </si>
  <si>
    <t>けけララバイ</t>
    <phoneticPr fontId="3"/>
  </si>
  <si>
    <t>ラブリー</t>
    <phoneticPr fontId="3"/>
  </si>
  <si>
    <t>ﾋﾟﾝｸ</t>
    <phoneticPr fontId="4"/>
  </si>
  <si>
    <t>新－大</t>
    <phoneticPr fontId="4"/>
  </si>
  <si>
    <t>ジーニョ</t>
    <phoneticPr fontId="4"/>
  </si>
  <si>
    <t>トリ</t>
    <phoneticPr fontId="4"/>
  </si>
  <si>
    <t>リゾート</t>
    <phoneticPr fontId="3"/>
  </si>
  <si>
    <t>新－大</t>
    <phoneticPr fontId="4"/>
  </si>
  <si>
    <t>ツバクロ</t>
    <phoneticPr fontId="4"/>
  </si>
  <si>
    <t>パーチク</t>
    <phoneticPr fontId="4"/>
  </si>
  <si>
    <t>ピーチク</t>
    <phoneticPr fontId="4"/>
  </si>
  <si>
    <t>トリ</t>
    <phoneticPr fontId="4"/>
  </si>
  <si>
    <t>ニワトリ</t>
    <phoneticPr fontId="4"/>
  </si>
  <si>
    <t>ケンタ</t>
    <phoneticPr fontId="4"/>
  </si>
  <si>
    <t>ニワトリ</t>
    <phoneticPr fontId="4"/>
  </si>
  <si>
    <t>しもやけ</t>
    <phoneticPr fontId="4"/>
  </si>
  <si>
    <t>ニワトリ</t>
    <phoneticPr fontId="4"/>
  </si>
  <si>
    <t>ぺしみち</t>
    <phoneticPr fontId="4"/>
  </si>
  <si>
    <t>１ごう</t>
    <phoneticPr fontId="4"/>
  </si>
  <si>
    <t>ネコ</t>
    <phoneticPr fontId="4"/>
  </si>
  <si>
    <t>ロボ</t>
    <phoneticPr fontId="3"/>
  </si>
  <si>
    <t>新－大</t>
    <phoneticPr fontId="4"/>
  </si>
  <si>
    <t>ネコ</t>
    <phoneticPr fontId="4"/>
  </si>
  <si>
    <t>あおいろ</t>
    <phoneticPr fontId="3"/>
  </si>
  <si>
    <t>新－大</t>
    <phoneticPr fontId="4"/>
  </si>
  <si>
    <t>オリビア</t>
    <phoneticPr fontId="4"/>
  </si>
  <si>
    <t>ネコ</t>
    <phoneticPr fontId="4"/>
  </si>
  <si>
    <t>かぶきち</t>
    <phoneticPr fontId="4"/>
  </si>
  <si>
    <t>キャビア</t>
    <phoneticPr fontId="4"/>
  </si>
  <si>
    <t>ネコ</t>
    <phoneticPr fontId="4"/>
  </si>
  <si>
    <t>ジェーン</t>
    <phoneticPr fontId="4"/>
  </si>
  <si>
    <t>ラブリー</t>
    <phoneticPr fontId="3"/>
  </si>
  <si>
    <t>ﾋﾟﾝｸ</t>
    <phoneticPr fontId="4"/>
  </si>
  <si>
    <t>ジンペイ</t>
    <phoneticPr fontId="4"/>
  </si>
  <si>
    <t>ネコ</t>
    <phoneticPr fontId="4"/>
  </si>
  <si>
    <t>キバツな</t>
    <phoneticPr fontId="4"/>
  </si>
  <si>
    <t>たま</t>
    <phoneticPr fontId="4"/>
  </si>
  <si>
    <t>トラこ</t>
    <phoneticPr fontId="4"/>
  </si>
  <si>
    <t>モノクロ</t>
    <phoneticPr fontId="3"/>
  </si>
  <si>
    <t>ふなうた２００１</t>
    <phoneticPr fontId="3"/>
  </si>
  <si>
    <t>ロイヤル</t>
    <phoneticPr fontId="3"/>
  </si>
  <si>
    <t>ニコバン</t>
    <phoneticPr fontId="4"/>
  </si>
  <si>
    <t>ネコ</t>
    <phoneticPr fontId="4"/>
  </si>
  <si>
    <t>カラフル</t>
    <phoneticPr fontId="3"/>
  </si>
  <si>
    <t>新－大</t>
    <phoneticPr fontId="4"/>
  </si>
  <si>
    <t>けけおんど</t>
    <phoneticPr fontId="3"/>
  </si>
  <si>
    <t>アジア</t>
    <phoneticPr fontId="3"/>
  </si>
  <si>
    <t>ヒャクパー</t>
    <phoneticPr fontId="4"/>
  </si>
  <si>
    <t>ビンタ</t>
    <phoneticPr fontId="4"/>
  </si>
  <si>
    <t>ネコ</t>
    <phoneticPr fontId="4"/>
  </si>
  <si>
    <t>ブーケ</t>
    <phoneticPr fontId="4"/>
  </si>
  <si>
    <t>マール</t>
    <phoneticPr fontId="4"/>
  </si>
  <si>
    <t>シック</t>
    <phoneticPr fontId="3"/>
  </si>
  <si>
    <t>シック</t>
    <phoneticPr fontId="3"/>
  </si>
  <si>
    <t>新－大</t>
    <phoneticPr fontId="4"/>
  </si>
  <si>
    <t>イザベラ</t>
    <phoneticPr fontId="4"/>
  </si>
  <si>
    <t>ネズミ</t>
    <phoneticPr fontId="4"/>
  </si>
  <si>
    <t>モノクロ</t>
    <phoneticPr fontId="3"/>
  </si>
  <si>
    <t>サラ</t>
    <phoneticPr fontId="4"/>
  </si>
  <si>
    <t>ネズミ</t>
    <phoneticPr fontId="4"/>
  </si>
  <si>
    <t>ジャン</t>
    <phoneticPr fontId="4"/>
  </si>
  <si>
    <t>ネズミ</t>
    <phoneticPr fontId="4"/>
  </si>
  <si>
    <t>とめ</t>
    <phoneticPr fontId="4"/>
  </si>
  <si>
    <t>ピース</t>
    <phoneticPr fontId="4"/>
  </si>
  <si>
    <t>カラフル</t>
    <phoneticPr fontId="3"/>
  </si>
  <si>
    <t>ネズミ</t>
    <phoneticPr fontId="4"/>
  </si>
  <si>
    <t>けけえんか</t>
    <phoneticPr fontId="3"/>
  </si>
  <si>
    <t>ネズミ</t>
    <phoneticPr fontId="4"/>
  </si>
  <si>
    <t>ラグタイム</t>
    <phoneticPr fontId="3"/>
  </si>
  <si>
    <t>けけスウィング</t>
    <phoneticPr fontId="3"/>
  </si>
  <si>
    <t>らっきょ</t>
    <phoneticPr fontId="4"/>
  </si>
  <si>
    <t>トロワ</t>
    <phoneticPr fontId="4"/>
  </si>
  <si>
    <t>ヒツジ</t>
    <phoneticPr fontId="4"/>
  </si>
  <si>
    <t>ヒツジ</t>
    <phoneticPr fontId="4"/>
  </si>
  <si>
    <t>すいかのふく</t>
    <phoneticPr fontId="3"/>
  </si>
  <si>
    <t>リゾート</t>
    <phoneticPr fontId="3"/>
  </si>
  <si>
    <t>古－子</t>
    <phoneticPr fontId="4"/>
  </si>
  <si>
    <t>メリヤス</t>
    <phoneticPr fontId="4"/>
  </si>
  <si>
    <t>シック</t>
    <phoneticPr fontId="3"/>
  </si>
  <si>
    <t>ｵﾚﾝｼﾞ</t>
    <phoneticPr fontId="4"/>
  </si>
  <si>
    <t>けけワルツ</t>
    <phoneticPr fontId="3"/>
  </si>
  <si>
    <t>クッチャネ</t>
    <phoneticPr fontId="4"/>
  </si>
  <si>
    <t>ブタ</t>
    <phoneticPr fontId="4"/>
  </si>
  <si>
    <t>グレオ</t>
    <phoneticPr fontId="4"/>
  </si>
  <si>
    <t>ブタ</t>
    <phoneticPr fontId="4"/>
  </si>
  <si>
    <t>ブタ</t>
    <phoneticPr fontId="4"/>
  </si>
  <si>
    <t>おととい</t>
    <phoneticPr fontId="3"/>
  </si>
  <si>
    <t>ブタ</t>
    <phoneticPr fontId="4"/>
  </si>
  <si>
    <t>リゾート</t>
    <phoneticPr fontId="3"/>
  </si>
  <si>
    <t>新－子</t>
    <phoneticPr fontId="4"/>
  </si>
  <si>
    <t>トンコ</t>
    <phoneticPr fontId="4"/>
  </si>
  <si>
    <t>ラブリー</t>
    <phoneticPr fontId="3"/>
  </si>
  <si>
    <t>ﾋﾟﾝｸ</t>
    <phoneticPr fontId="4"/>
  </si>
  <si>
    <t>ハムカツ</t>
    <phoneticPr fontId="4"/>
  </si>
  <si>
    <t>ブタ</t>
    <phoneticPr fontId="4"/>
  </si>
  <si>
    <t>ブタ</t>
    <phoneticPr fontId="4"/>
  </si>
  <si>
    <t>けけマンボ</t>
    <phoneticPr fontId="3"/>
  </si>
  <si>
    <t>ロボ</t>
    <phoneticPr fontId="3"/>
  </si>
  <si>
    <t>ルーシー</t>
    <phoneticPr fontId="4"/>
  </si>
  <si>
    <t>カントリー</t>
    <phoneticPr fontId="3"/>
  </si>
  <si>
    <t>ｵﾚﾝｼﾞ</t>
    <phoneticPr fontId="4"/>
  </si>
  <si>
    <t>新－子</t>
    <phoneticPr fontId="4"/>
  </si>
  <si>
    <t>オーロラ</t>
    <phoneticPr fontId="4"/>
  </si>
  <si>
    <t>ペンギン</t>
    <phoneticPr fontId="4"/>
  </si>
  <si>
    <t>サブリナ</t>
    <phoneticPr fontId="4"/>
  </si>
  <si>
    <t>アロハけけ</t>
    <phoneticPr fontId="3"/>
  </si>
  <si>
    <t>ダルマン</t>
    <phoneticPr fontId="4"/>
  </si>
  <si>
    <t>ペンギン</t>
    <phoneticPr fontId="4"/>
  </si>
  <si>
    <t>ペンギン</t>
    <phoneticPr fontId="4"/>
  </si>
  <si>
    <t>けけマーチ</t>
    <phoneticPr fontId="3"/>
  </si>
  <si>
    <t>新－子</t>
    <phoneticPr fontId="4"/>
  </si>
  <si>
    <t>ビス</t>
    <phoneticPr fontId="4"/>
  </si>
  <si>
    <t>ロボ</t>
    <phoneticPr fontId="3"/>
  </si>
  <si>
    <t>ペンタ</t>
    <phoneticPr fontId="4"/>
  </si>
  <si>
    <t>ペンギン</t>
    <phoneticPr fontId="4"/>
  </si>
  <si>
    <t>カラフル</t>
    <phoneticPr fontId="3"/>
  </si>
  <si>
    <t>ｵﾚﾝｼﾞ</t>
    <phoneticPr fontId="4"/>
  </si>
  <si>
    <t>ポーラ</t>
    <phoneticPr fontId="4"/>
  </si>
  <si>
    <t>カントリー</t>
    <phoneticPr fontId="3"/>
  </si>
  <si>
    <t>ペンギン</t>
    <phoneticPr fontId="4"/>
  </si>
  <si>
    <t>トルコそんぐ</t>
    <phoneticPr fontId="3"/>
  </si>
  <si>
    <t>あおいろ</t>
    <phoneticPr fontId="3"/>
  </si>
  <si>
    <t>古－子</t>
    <phoneticPr fontId="4"/>
  </si>
  <si>
    <t>スミ</t>
    <phoneticPr fontId="4"/>
  </si>
  <si>
    <t>ヤギ</t>
    <phoneticPr fontId="4"/>
  </si>
  <si>
    <t>ユキ</t>
    <phoneticPr fontId="4"/>
  </si>
  <si>
    <t>キング</t>
    <phoneticPr fontId="4"/>
  </si>
  <si>
    <t>ライオン</t>
    <phoneticPr fontId="4"/>
  </si>
  <si>
    <t>ロイヤル</t>
    <phoneticPr fontId="3"/>
  </si>
  <si>
    <t>古－大</t>
    <phoneticPr fontId="4"/>
  </si>
  <si>
    <t>グラさん</t>
    <phoneticPr fontId="4"/>
  </si>
  <si>
    <t>おいら</t>
    <phoneticPr fontId="4"/>
  </si>
  <si>
    <t>ライオン</t>
    <phoneticPr fontId="4"/>
  </si>
  <si>
    <t>リゾート</t>
    <phoneticPr fontId="3"/>
  </si>
  <si>
    <t>古－大</t>
    <phoneticPr fontId="4"/>
  </si>
  <si>
    <t>ライオン</t>
    <phoneticPr fontId="4"/>
  </si>
  <si>
    <t>ふなうた２００１</t>
    <phoneticPr fontId="3"/>
  </si>
  <si>
    <t>リゾート</t>
    <phoneticPr fontId="3"/>
  </si>
  <si>
    <t>古－大</t>
    <phoneticPr fontId="4"/>
  </si>
  <si>
    <t>２ごう</t>
    <phoneticPr fontId="4"/>
  </si>
  <si>
    <t>リス</t>
    <phoneticPr fontId="4"/>
  </si>
  <si>
    <t>古－大</t>
    <phoneticPr fontId="4"/>
  </si>
  <si>
    <t>ガリガリ</t>
    <phoneticPr fontId="4"/>
  </si>
  <si>
    <t>キャロライン</t>
    <phoneticPr fontId="4"/>
  </si>
  <si>
    <t>リス</t>
    <phoneticPr fontId="4"/>
  </si>
  <si>
    <t>シルエット</t>
    <phoneticPr fontId="4"/>
  </si>
  <si>
    <t>カントリー</t>
    <phoneticPr fontId="3"/>
  </si>
  <si>
    <t>ｵﾚﾝｼﾞ</t>
    <phoneticPr fontId="4"/>
  </si>
  <si>
    <t>新－大</t>
    <phoneticPr fontId="4"/>
  </si>
  <si>
    <t>スパーク</t>
    <phoneticPr fontId="4"/>
  </si>
  <si>
    <t>リス</t>
    <phoneticPr fontId="4"/>
  </si>
  <si>
    <t>ミント</t>
    <phoneticPr fontId="4"/>
  </si>
  <si>
    <t>ももこ</t>
    <phoneticPr fontId="4"/>
  </si>
  <si>
    <t>みどり</t>
    <phoneticPr fontId="3"/>
  </si>
  <si>
    <t>新－大</t>
    <phoneticPr fontId="4"/>
  </si>
  <si>
    <t>ララミー</t>
    <phoneticPr fontId="4"/>
  </si>
  <si>
    <t>カラフル</t>
    <phoneticPr fontId="3"/>
  </si>
  <si>
    <t>リッキー</t>
    <phoneticPr fontId="4"/>
  </si>
  <si>
    <t>リス</t>
    <phoneticPr fontId="4"/>
  </si>
  <si>
    <t>レベッカ</t>
    <phoneticPr fontId="4"/>
  </si>
  <si>
    <t>アポロ</t>
    <phoneticPr fontId="4"/>
  </si>
  <si>
    <t>ワシ</t>
    <phoneticPr fontId="4"/>
  </si>
  <si>
    <t>新－子</t>
    <phoneticPr fontId="4"/>
  </si>
  <si>
    <t>アンデス</t>
    <phoneticPr fontId="4"/>
  </si>
  <si>
    <t>ワシ</t>
    <phoneticPr fontId="4"/>
  </si>
  <si>
    <t>ワシ</t>
    <phoneticPr fontId="4"/>
  </si>
  <si>
    <t>けけだいみょう</t>
    <phoneticPr fontId="3"/>
  </si>
  <si>
    <t>あおいろ</t>
    <phoneticPr fontId="3"/>
  </si>
  <si>
    <t>古－子</t>
    <phoneticPr fontId="4"/>
  </si>
  <si>
    <t>ワシ</t>
    <phoneticPr fontId="4"/>
  </si>
  <si>
    <t>ペルーのうた</t>
    <phoneticPr fontId="3"/>
  </si>
  <si>
    <t>カントリー</t>
    <phoneticPr fontId="3"/>
  </si>
  <si>
    <t>古－大</t>
    <phoneticPr fontId="4"/>
  </si>
  <si>
    <t>セバスチャン</t>
    <phoneticPr fontId="4"/>
  </si>
  <si>
    <t>ワシ</t>
    <phoneticPr fontId="4"/>
  </si>
  <si>
    <t>ロイヤル</t>
    <phoneticPr fontId="3"/>
  </si>
  <si>
    <t>アルベルト</t>
    <phoneticPr fontId="4"/>
  </si>
  <si>
    <t>ワニ</t>
    <phoneticPr fontId="4"/>
  </si>
  <si>
    <t>アジア</t>
    <phoneticPr fontId="3"/>
  </si>
  <si>
    <t>古－大</t>
    <phoneticPr fontId="4"/>
  </si>
  <si>
    <t>クロコ</t>
    <phoneticPr fontId="4"/>
  </si>
  <si>
    <t>ワニ</t>
    <phoneticPr fontId="4"/>
  </si>
  <si>
    <t>リゾート</t>
    <phoneticPr fontId="3"/>
  </si>
  <si>
    <t>古－大</t>
    <phoneticPr fontId="4"/>
  </si>
  <si>
    <t>ワニ</t>
    <phoneticPr fontId="4"/>
  </si>
  <si>
    <t>けけマーチ</t>
    <phoneticPr fontId="3"/>
  </si>
  <si>
    <t>ロボ</t>
    <phoneticPr fontId="3"/>
  </si>
  <si>
    <t>古－大</t>
    <phoneticPr fontId="4"/>
  </si>
  <si>
    <t>けけハウス</t>
    <phoneticPr fontId="3"/>
  </si>
  <si>
    <t>隠し曲は直接曲名を入力</t>
    <rPh sb="0" eb="1">
      <t>カク</t>
    </rPh>
    <rPh sb="2" eb="3">
      <t>キョク</t>
    </rPh>
    <rPh sb="4" eb="6">
      <t>チョクセツ</t>
    </rPh>
    <rPh sb="6" eb="8">
      <t>キョクメイ</t>
    </rPh>
    <rPh sb="9" eb="11">
      <t>ニュウリョク</t>
    </rPh>
    <phoneticPr fontId="3"/>
  </si>
  <si>
    <t>隠し曲</t>
    <rPh sb="0" eb="1">
      <t>カク</t>
    </rPh>
    <rPh sb="2" eb="3">
      <t>キョク</t>
    </rPh>
    <phoneticPr fontId="4"/>
  </si>
  <si>
    <t>曲</t>
    <rPh sb="0" eb="1">
      <t>キョク</t>
    </rPh>
    <phoneticPr fontId="4"/>
  </si>
  <si>
    <t>パロンチーノリスト</t>
    <phoneticPr fontId="4"/>
  </si>
  <si>
    <t>あかいうさぎふうせん</t>
    <phoneticPr fontId="4"/>
  </si>
  <si>
    <t>オレンジうさふうせん</t>
    <phoneticPr fontId="4"/>
  </si>
  <si>
    <t>きいろいうさふうせん</t>
    <phoneticPr fontId="4"/>
  </si>
  <si>
    <t>みどりのうさふうせん</t>
    <phoneticPr fontId="4"/>
  </si>
  <si>
    <t>みずいろうさふうせん</t>
    <phoneticPr fontId="4"/>
  </si>
  <si>
    <t>あおいうさぎふうせん</t>
    <phoneticPr fontId="4"/>
  </si>
  <si>
    <t>むらさきうさふうせん</t>
    <phoneticPr fontId="4"/>
  </si>
  <si>
    <t>モモうさふうせん</t>
    <phoneticPr fontId="4"/>
  </si>
  <si>
    <t>あかいふうせん</t>
    <phoneticPr fontId="4"/>
  </si>
  <si>
    <t>オレンジのふうせん</t>
    <phoneticPr fontId="4"/>
  </si>
  <si>
    <t>きいろいふうせん</t>
    <phoneticPr fontId="4"/>
  </si>
  <si>
    <t>みどりのふうせん</t>
    <phoneticPr fontId="4"/>
  </si>
  <si>
    <t>みずいろふうせん</t>
    <phoneticPr fontId="4"/>
  </si>
  <si>
    <t>あおいふうせん</t>
    <phoneticPr fontId="4"/>
  </si>
  <si>
    <t>むらさきのふうせん</t>
    <phoneticPr fontId="4"/>
  </si>
  <si>
    <t>モモいろふうせん</t>
    <phoneticPr fontId="4"/>
  </si>
  <si>
    <t>あかいかざぐるま</t>
    <phoneticPr fontId="4"/>
  </si>
  <si>
    <t>オレンジのかざぐるま</t>
    <phoneticPr fontId="4"/>
  </si>
  <si>
    <t>きいろいかざぐるま</t>
    <phoneticPr fontId="4"/>
  </si>
  <si>
    <t>みどりのかざぐるま</t>
    <phoneticPr fontId="4"/>
  </si>
  <si>
    <t>みずいろのかざぐるま</t>
    <phoneticPr fontId="4"/>
  </si>
  <si>
    <t>あおいかざぐるま</t>
    <phoneticPr fontId="4"/>
  </si>
  <si>
    <t>むらさきのかざぐるま</t>
    <phoneticPr fontId="4"/>
  </si>
  <si>
    <t>モモいろのかざぐるま</t>
    <phoneticPr fontId="4"/>
  </si>
  <si>
    <t>花(赤・桃)</t>
    <rPh sb="0" eb="1">
      <t>ハナ</t>
    </rPh>
    <rPh sb="2" eb="3">
      <t>アカ</t>
    </rPh>
    <rPh sb="4" eb="5">
      <t>モモ</t>
    </rPh>
    <phoneticPr fontId="4"/>
  </si>
  <si>
    <t>花(青・紫・黒)</t>
    <rPh sb="0" eb="1">
      <t>ハナ</t>
    </rPh>
    <rPh sb="2" eb="3">
      <t>アオ</t>
    </rPh>
    <rPh sb="4" eb="5">
      <t>ムラサキ</t>
    </rPh>
    <rPh sb="6" eb="7">
      <t>クロ</t>
    </rPh>
    <phoneticPr fontId="4"/>
  </si>
  <si>
    <t>花(白・スズラン)</t>
    <rPh sb="0" eb="1">
      <t>ハナ</t>
    </rPh>
    <rPh sb="2" eb="3">
      <t>シロ</t>
    </rPh>
    <phoneticPr fontId="4"/>
  </si>
  <si>
    <t>腐カブ・飴</t>
    <rPh sb="0" eb="1">
      <t>クサ</t>
    </rPh>
    <rPh sb="4" eb="5">
      <t>アメ</t>
    </rPh>
    <phoneticPr fontId="4"/>
  </si>
  <si>
    <t>限定</t>
    <rPh sb="0" eb="2">
      <t>ゲンテイ</t>
    </rPh>
    <phoneticPr fontId="4"/>
  </si>
  <si>
    <t>1日5回木を揺らすと出現</t>
    <rPh sb="1" eb="2">
      <t>ニチ</t>
    </rPh>
    <rPh sb="3" eb="4">
      <t>カイ</t>
    </rPh>
    <rPh sb="4" eb="5">
      <t>キ</t>
    </rPh>
    <rPh sb="6" eb="7">
      <t>ユ</t>
    </rPh>
    <rPh sb="10" eb="12">
      <t>シュツゲン</t>
    </rPh>
    <phoneticPr fontId="4"/>
  </si>
  <si>
    <t>評価</t>
    <rPh sb="0" eb="2">
      <t>ヒョウカ</t>
    </rPh>
    <phoneticPr fontId="4"/>
  </si>
  <si>
    <t>最低</t>
    <rPh sb="0" eb="2">
      <t>サイテイ</t>
    </rPh>
    <phoneticPr fontId="4"/>
  </si>
  <si>
    <t>低</t>
    <rPh sb="0" eb="1">
      <t>テイ</t>
    </rPh>
    <phoneticPr fontId="4"/>
  </si>
  <si>
    <t>高</t>
    <rPh sb="0" eb="1">
      <t>コウ</t>
    </rPh>
    <phoneticPr fontId="4"/>
  </si>
  <si>
    <t>最高</t>
    <rPh sb="0" eb="2">
      <t>サイコウ</t>
    </rPh>
    <phoneticPr fontId="4"/>
  </si>
  <si>
    <t>ホソアカクワガタ</t>
    <phoneticPr fontId="4"/>
  </si>
  <si>
    <t>評価＝ムシとり大会の評価</t>
    <rPh sb="0" eb="2">
      <t>ヒョウカ</t>
    </rPh>
    <rPh sb="7" eb="9">
      <t>タイカイ</t>
    </rPh>
    <rPh sb="10" eb="12">
      <t>ヒョウカ</t>
    </rPh>
    <phoneticPr fontId="4"/>
  </si>
  <si>
    <t>中</t>
    <rPh sb="0" eb="1">
      <t>ナカ</t>
    </rPh>
    <phoneticPr fontId="4"/>
  </si>
  <si>
    <t>ミニカー</t>
  </si>
  <si>
    <t>赤</t>
  </si>
  <si>
    <t>にんてんどうベンチ</t>
  </si>
  <si>
    <t>おまつりのはた</t>
  </si>
  <si>
    <t>おまつりのろうそく</t>
  </si>
  <si>
    <t>ＤＳ引継ぎ＆国内配信アイテム（２００９年６月現在）</t>
    <rPh sb="2" eb="4">
      <t>ヒキツ</t>
    </rPh>
    <rPh sb="6" eb="8">
      <t>コクナイ</t>
    </rPh>
    <rPh sb="8" eb="10">
      <t>ハイシン</t>
    </rPh>
    <rPh sb="19" eb="20">
      <t>ネン</t>
    </rPh>
    <rPh sb="21" eb="22">
      <t>ガツ</t>
    </rPh>
    <rPh sb="22" eb="24">
      <t>ゲンザイ</t>
    </rPh>
    <phoneticPr fontId="4"/>
  </si>
  <si>
    <t>こま</t>
    <phoneticPr fontId="4"/>
  </si>
  <si>
    <t>とこのま</t>
    <phoneticPr fontId="4"/>
  </si>
  <si>
    <t>こいのぼり</t>
    <phoneticPr fontId="4"/>
  </si>
  <si>
    <t>ＤＳ引継ぎ</t>
    <rPh sb="2" eb="4">
      <t>ヒキツ</t>
    </rPh>
    <phoneticPr fontId="4"/>
  </si>
  <si>
    <t>配信</t>
    <rPh sb="0" eb="2">
      <t>ハイシン</t>
    </rPh>
    <phoneticPr fontId="4"/>
  </si>
  <si>
    <t>にんてんどう系</t>
    <phoneticPr fontId="4"/>
  </si>
  <si>
    <t>青</t>
    <phoneticPr fontId="4"/>
  </si>
  <si>
    <t>古－大</t>
    <phoneticPr fontId="4"/>
  </si>
  <si>
    <t>遊具系</t>
    <phoneticPr fontId="4"/>
  </si>
  <si>
    <t>赤</t>
    <phoneticPr fontId="4"/>
  </si>
  <si>
    <t>新－子</t>
    <phoneticPr fontId="4"/>
  </si>
  <si>
    <t>おまつり系</t>
    <phoneticPr fontId="4"/>
  </si>
  <si>
    <t>ｶﾗﾌﾙ</t>
    <phoneticPr fontId="4"/>
  </si>
  <si>
    <t>古－子</t>
    <phoneticPr fontId="4"/>
  </si>
  <si>
    <t>12月26～31日販売</t>
    <phoneticPr fontId="4"/>
  </si>
  <si>
    <t>2009年1/1～1/15</t>
  </si>
  <si>
    <t>2009年3/17～4/2</t>
  </si>
  <si>
    <t>2009年5/3～5/31</t>
  </si>
  <si>
    <t>いいめいが</t>
  </si>
  <si>
    <t>マネの 【笛を吹く少年】</t>
  </si>
  <si>
    <t>いいかんじのめいが</t>
  </si>
  <si>
    <t>ゴヤの 【着衣のマハ】</t>
  </si>
  <si>
    <t>いきなめいが</t>
  </si>
  <si>
    <t>北斎の 【神奈川沖浪裏】</t>
  </si>
  <si>
    <t>いさましいめいが</t>
  </si>
  <si>
    <t>ゲインズバラの 【青衣の少年】</t>
  </si>
  <si>
    <t>いなせなめいが</t>
  </si>
  <si>
    <t>写楽の 【奴江戸兵衛】</t>
  </si>
  <si>
    <t>おごそかなめいが</t>
  </si>
  <si>
    <t>ベラスケスの 【ラス・メニーナス（女官たち）】</t>
  </si>
  <si>
    <t>おだやかなめいが</t>
  </si>
  <si>
    <t>スーラの 【グランド・ジャット島の日曜日の午後】</t>
  </si>
  <si>
    <t>おちついためいが</t>
  </si>
  <si>
    <t>フェルメールの 【牛乳を注ぐ女】</t>
  </si>
  <si>
    <t>おもしろいめいが</t>
  </si>
  <si>
    <t>アルチンボルドの 【四季/夏】</t>
  </si>
  <si>
    <t>かちのあるめいが</t>
  </si>
  <si>
    <t>ドラクロワの 【民衆を導く自由の女神】</t>
  </si>
  <si>
    <t>きれいなめいが</t>
  </si>
  <si>
    <t>ボッティチェリの 【ヴィーナスの誕生】</t>
  </si>
  <si>
    <t>すばらしいめいが</t>
  </si>
  <si>
    <t>セザンヌの 【りんごとオレンジ】</t>
  </si>
  <si>
    <t>すごいめいが</t>
  </si>
  <si>
    <t>レンブラントの 【夜警】</t>
  </si>
  <si>
    <t>すてきなめいが</t>
  </si>
  <si>
    <t>フェルメールの 【真珠の耳飾りの少女】</t>
  </si>
  <si>
    <t>たいへんなめいが</t>
  </si>
  <si>
    <t>ゴーギャンの 【アレアレア】</t>
  </si>
  <si>
    <t>たおやかなめいが</t>
  </si>
  <si>
    <t>ダ・ヴィンチの 【白貂を抱く貴婦人】</t>
  </si>
  <si>
    <t>たぐいまれなるめいが</t>
  </si>
  <si>
    <t>ゴッホの 【ひまわり】</t>
  </si>
  <si>
    <t>ちからづよいめいが</t>
  </si>
  <si>
    <t>ミレーの 【種まく人】</t>
  </si>
  <si>
    <t>なんともいえぬめいが</t>
  </si>
  <si>
    <t>ロートレックの 【アンバサドゥールのアリスティド・ブリュアン】</t>
  </si>
  <si>
    <t>にぎやかなめいが</t>
  </si>
  <si>
    <t>マネの 【フォリ＝ベルジェールの酒場】</t>
  </si>
  <si>
    <t>みごとなめいが</t>
  </si>
  <si>
    <t>ブリューゲルの 【雪中の狩人】</t>
  </si>
  <si>
    <t>よくみるめいが</t>
  </si>
  <si>
    <t>ミレーの 【落穂拾い】</t>
  </si>
  <si>
    <t>ゆうめいなめいが</t>
  </si>
  <si>
    <t>ダ・ヴィンチの 【モナ・リザ】</t>
  </si>
  <si>
    <t>にせもののめいが</t>
  </si>
  <si>
    <t>名画リスト</t>
    <rPh sb="0" eb="2">
      <t>メイガ</t>
    </rPh>
    <phoneticPr fontId="4"/>
  </si>
  <si>
    <t>モチーフ</t>
    <phoneticPr fontId="4"/>
  </si>
  <si>
    <t>カタログ未掲載。偽物以外は「絵画カテゴリー」の家具</t>
    <rPh sb="4" eb="5">
      <t>ミ</t>
    </rPh>
    <rPh sb="5" eb="7">
      <t>ケイサイ</t>
    </rPh>
    <rPh sb="8" eb="10">
      <t>ニセモノ</t>
    </rPh>
    <rPh sb="10" eb="12">
      <t>イガイ</t>
    </rPh>
    <rPh sb="14" eb="16">
      <t>カイガ</t>
    </rPh>
    <rPh sb="23" eb="25">
      <t>カグ</t>
    </rPh>
    <phoneticPr fontId="4"/>
  </si>
  <si>
    <t>「いさましいめいが」と「よくみるめいが」は目玉商品。残りはつねきち</t>
    <rPh sb="26" eb="27">
      <t>ノコ</t>
    </rPh>
    <phoneticPr fontId="4"/>
  </si>
  <si>
    <t>国内配信アイテム（２００９年６月現在）</t>
  </si>
  <si>
    <t>てるてるぼうすのかさ</t>
    <phoneticPr fontId="3"/>
  </si>
  <si>
    <t>２００９年６月１５日～７月５日</t>
    <rPh sb="4" eb="5">
      <t>ネン</t>
    </rPh>
    <rPh sb="6" eb="7">
      <t>ガツ</t>
    </rPh>
    <rPh sb="9" eb="10">
      <t>ニチ</t>
    </rPh>
    <rPh sb="12" eb="13">
      <t>ガツ</t>
    </rPh>
    <rPh sb="14" eb="15">
      <t>ニチ</t>
    </rPh>
    <phoneticPr fontId="3"/>
  </si>
  <si>
    <t>配信アイテムの色合い、イメージは推測込み</t>
    <rPh sb="0" eb="2">
      <t>ハイシン</t>
    </rPh>
    <rPh sb="7" eb="9">
      <t>イロア</t>
    </rPh>
    <rPh sb="16" eb="18">
      <t>スイソク</t>
    </rPh>
    <rPh sb="18" eb="19">
      <t>コ</t>
    </rPh>
    <phoneticPr fontId="4"/>
  </si>
  <si>
    <t>ベージュのボックス</t>
    <phoneticPr fontId="4"/>
  </si>
  <si>
    <t>ﾌﾘﾏ(2.9845)</t>
  </si>
  <si>
    <t>３</t>
  </si>
  <si>
    <t>ｲｴﾛｰ</t>
    <phoneticPr fontId="4"/>
  </si>
  <si>
    <t>　</t>
    <phoneticPr fontId="4"/>
  </si>
  <si>
    <t>目玉商品</t>
    <phoneticPr fontId="4"/>
  </si>
  <si>
    <t>住民リスト</t>
    <rPh sb="0" eb="2">
      <t>ジュウミン</t>
    </rPh>
    <phoneticPr fontId="4"/>
  </si>
  <si>
    <t>不可</t>
  </si>
  <si>
    <t>カタログ注文不可可</t>
    <phoneticPr fontId="4"/>
  </si>
  <si>
    <t>ﾊﾟｰﾌﾟﾙ</t>
  </si>
  <si>
    <t>ｶﾗﾌﾙ</t>
  </si>
</sst>
</file>

<file path=xl/styles.xml><?xml version="1.0" encoding="utf-8"?>
<styleSheet xmlns="http://schemas.openxmlformats.org/spreadsheetml/2006/main">
  <numFmts count="4">
    <numFmt numFmtId="176" formatCode="#,##0_);[Red]\(#,##0\)"/>
    <numFmt numFmtId="177" formatCode="&quot;全697種類中、&quot;\ #,##0&quot;種登録&quot;"/>
    <numFmt numFmtId="178" formatCode="&quot;全346種類中、&quot;\ #,##0&quot;種登録&quot;"/>
    <numFmt numFmtId="179" formatCode="&quot;全175種類中、&quot;\ #,##0&quot;種登録&quot;"/>
  </numFmts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i/>
      <sz val="16"/>
      <color indexed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i/>
      <sz val="16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name val="ＭＳ Ｐゴシック"/>
      <family val="2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i/>
      <sz val="16"/>
      <color indexed="1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rgb="FFF5F5DC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5F5D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F810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5F3F7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/>
        <bgColor theme="7" tint="0.7999816888943144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5"/>
      </right>
      <top style="thin">
        <color indexed="64"/>
      </top>
      <bottom style="thin">
        <color indexed="64"/>
      </bottom>
      <diagonal/>
    </border>
    <border>
      <left/>
      <right style="thin">
        <color theme="5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</cellStyleXfs>
  <cellXfs count="531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0" fillId="4" borderId="1" xfId="0" applyFont="1" applyFill="1" applyBorder="1">
      <alignment vertical="center"/>
    </xf>
    <xf numFmtId="0" fontId="11" fillId="0" borderId="0" xfId="0" applyFont="1">
      <alignment vertical="center"/>
    </xf>
    <xf numFmtId="38" fontId="0" fillId="0" borderId="0" xfId="1" applyFont="1">
      <alignment vertical="center"/>
    </xf>
    <xf numFmtId="38" fontId="5" fillId="2" borderId="1" xfId="1" applyFont="1" applyFill="1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38" fontId="0" fillId="0" borderId="1" xfId="1" applyFont="1" applyBorder="1">
      <alignment vertical="center"/>
    </xf>
    <xf numFmtId="38" fontId="0" fillId="0" borderId="1" xfId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2" fillId="5" borderId="1" xfId="0" applyNumberFormat="1" applyFont="1" applyFill="1" applyBorder="1" applyAlignment="1">
      <alignment horizontal="center" vertical="center"/>
    </xf>
    <xf numFmtId="49" fontId="13" fillId="6" borderId="1" xfId="0" applyNumberFormat="1" applyFont="1" applyFill="1" applyBorder="1" applyAlignment="1">
      <alignment horizontal="center" vertical="center"/>
    </xf>
    <xf numFmtId="49" fontId="13" fillId="7" borderId="1" xfId="0" applyNumberFormat="1" applyFont="1" applyFill="1" applyBorder="1" applyAlignment="1">
      <alignment horizontal="center" vertical="center"/>
    </xf>
    <xf numFmtId="49" fontId="13" fillId="8" borderId="1" xfId="0" applyNumberFormat="1" applyFont="1" applyFill="1" applyBorder="1" applyAlignment="1">
      <alignment horizontal="center" vertical="center"/>
    </xf>
    <xf numFmtId="49" fontId="13" fillId="9" borderId="1" xfId="0" applyNumberFormat="1" applyFont="1" applyFill="1" applyBorder="1" applyAlignment="1">
      <alignment horizontal="center" vertical="center"/>
    </xf>
    <xf numFmtId="49" fontId="12" fillId="10" borderId="1" xfId="0" applyNumberFormat="1" applyFont="1" applyFill="1" applyBorder="1" applyAlignment="1">
      <alignment horizontal="center" vertical="center"/>
    </xf>
    <xf numFmtId="49" fontId="12" fillId="11" borderId="1" xfId="0" applyNumberFormat="1" applyFont="1" applyFill="1" applyBorder="1" applyAlignment="1">
      <alignment horizontal="center" vertical="center"/>
    </xf>
    <xf numFmtId="49" fontId="8" fillId="12" borderId="1" xfId="0" applyNumberFormat="1" applyFont="1" applyFill="1" applyBorder="1" applyAlignment="1">
      <alignment horizontal="center" vertical="center"/>
    </xf>
    <xf numFmtId="49" fontId="13" fillId="13" borderId="1" xfId="0" applyNumberFormat="1" applyFont="1" applyFill="1" applyBorder="1" applyAlignment="1">
      <alignment horizontal="center" vertical="center"/>
    </xf>
    <xf numFmtId="49" fontId="12" fillId="1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56" fontId="0" fillId="0" borderId="1" xfId="0" applyNumberFormat="1" applyBorder="1" applyAlignment="1">
      <alignment horizontal="center"/>
    </xf>
    <xf numFmtId="38" fontId="10" fillId="0" borderId="1" xfId="1" applyFont="1" applyBorder="1">
      <alignment vertical="center"/>
    </xf>
    <xf numFmtId="38" fontId="10" fillId="0" borderId="1" xfId="1" applyFont="1" applyBorder="1" applyAlignment="1">
      <alignment horizontal="center" vertical="center"/>
    </xf>
    <xf numFmtId="38" fontId="8" fillId="0" borderId="0" xfId="1" applyFont="1">
      <alignment vertical="center"/>
    </xf>
    <xf numFmtId="38" fontId="0" fillId="0" borderId="1" xfId="1" applyFont="1" applyBorder="1" applyAlignment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38" fontId="8" fillId="0" borderId="1" xfId="1" applyFont="1" applyBorder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" xfId="1" applyFont="1" applyBorder="1" applyAlignment="1">
      <alignment vertical="center" wrapText="1"/>
    </xf>
    <xf numFmtId="0" fontId="5" fillId="0" borderId="0" xfId="0" applyFont="1">
      <alignment vertical="center"/>
    </xf>
    <xf numFmtId="0" fontId="0" fillId="0" borderId="13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0" fillId="15" borderId="1" xfId="0" applyFill="1" applyBorder="1">
      <alignment vertical="center"/>
    </xf>
    <xf numFmtId="0" fontId="0" fillId="0" borderId="0" xfId="0" applyAlignment="1">
      <alignment horizontal="center" vertical="center" wrapText="1"/>
    </xf>
    <xf numFmtId="176" fontId="0" fillId="0" borderId="1" xfId="0" applyNumberFormat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38" fontId="5" fillId="2" borderId="14" xfId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9" borderId="16" xfId="0" applyFont="1" applyFill="1" applyBorder="1" applyAlignment="1">
      <alignment horizontal="center" vertical="center"/>
    </xf>
    <xf numFmtId="0" fontId="10" fillId="12" borderId="16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9" fontId="13" fillId="17" borderId="1" xfId="0" applyNumberFormat="1" applyFont="1" applyFill="1" applyBorder="1" applyAlignment="1">
      <alignment horizontal="center" vertical="center"/>
    </xf>
    <xf numFmtId="49" fontId="13" fillId="19" borderId="1" xfId="0" applyNumberFormat="1" applyFont="1" applyFill="1" applyBorder="1" applyAlignment="1">
      <alignment horizontal="center" vertical="center"/>
    </xf>
    <xf numFmtId="49" fontId="13" fillId="20" borderId="1" xfId="0" applyNumberFormat="1" applyFont="1" applyFill="1" applyBorder="1" applyAlignment="1">
      <alignment horizontal="center" vertical="center"/>
    </xf>
    <xf numFmtId="0" fontId="10" fillId="21" borderId="1" xfId="0" applyFont="1" applyFill="1" applyBorder="1">
      <alignment vertical="center"/>
    </xf>
    <xf numFmtId="0" fontId="10" fillId="18" borderId="1" xfId="0" applyFont="1" applyFill="1" applyBorder="1">
      <alignment vertical="center"/>
    </xf>
    <xf numFmtId="49" fontId="8" fillId="22" borderId="1" xfId="0" applyNumberFormat="1" applyFont="1" applyFill="1" applyBorder="1" applyAlignment="1">
      <alignment horizontal="center" vertical="center"/>
    </xf>
    <xf numFmtId="0" fontId="10" fillId="16" borderId="1" xfId="0" applyFont="1" applyFill="1" applyBorder="1">
      <alignment vertical="center"/>
    </xf>
    <xf numFmtId="0" fontId="10" fillId="0" borderId="0" xfId="0" applyFont="1" applyBorder="1">
      <alignment vertical="center"/>
    </xf>
    <xf numFmtId="3" fontId="0" fillId="0" borderId="1" xfId="0" applyNumberFormat="1" applyBorder="1">
      <alignment vertical="center"/>
    </xf>
    <xf numFmtId="0" fontId="10" fillId="24" borderId="1" xfId="0" applyFont="1" applyFill="1" applyBorder="1">
      <alignment vertical="center"/>
    </xf>
    <xf numFmtId="49" fontId="12" fillId="25" borderId="1" xfId="0" applyNumberFormat="1" applyFont="1" applyFill="1" applyBorder="1" applyAlignment="1">
      <alignment horizontal="center" vertical="center"/>
    </xf>
    <xf numFmtId="0" fontId="10" fillId="19" borderId="1" xfId="0" applyFont="1" applyFill="1" applyBorder="1">
      <alignment vertical="center"/>
    </xf>
    <xf numFmtId="49" fontId="8" fillId="23" borderId="1" xfId="0" applyNumberFormat="1" applyFont="1" applyFill="1" applyBorder="1" applyAlignment="1">
      <alignment horizontal="center" vertical="center"/>
    </xf>
    <xf numFmtId="49" fontId="13" fillId="26" borderId="1" xfId="0" applyNumberFormat="1" applyFont="1" applyFill="1" applyBorder="1" applyAlignment="1">
      <alignment horizontal="center" vertical="center"/>
    </xf>
    <xf numFmtId="0" fontId="16" fillId="18" borderId="1" xfId="0" applyFont="1" applyFill="1" applyBorder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Fill="1" applyBorder="1">
      <alignment vertical="center"/>
    </xf>
    <xf numFmtId="177" fontId="16" fillId="0" borderId="0" xfId="0" applyNumberFormat="1" applyFont="1" applyAlignment="1">
      <alignment horizontal="left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38" fontId="5" fillId="2" borderId="19" xfId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17" fillId="0" borderId="1" xfId="0" applyFont="1" applyBorder="1">
      <alignment vertical="center"/>
    </xf>
    <xf numFmtId="0" fontId="17" fillId="0" borderId="4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18" fillId="0" borderId="0" xfId="0" applyFont="1">
      <alignment vertical="center"/>
    </xf>
    <xf numFmtId="0" fontId="16" fillId="0" borderId="0" xfId="0" applyFont="1">
      <alignment vertical="center"/>
    </xf>
    <xf numFmtId="0" fontId="0" fillId="0" borderId="3" xfId="0" applyBorder="1">
      <alignment vertical="center"/>
    </xf>
    <xf numFmtId="0" fontId="0" fillId="0" borderId="15" xfId="0" applyBorder="1">
      <alignment vertical="center"/>
    </xf>
    <xf numFmtId="0" fontId="18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38" fontId="19" fillId="2" borderId="19" xfId="1" applyFont="1" applyFill="1" applyBorder="1" applyAlignment="1">
      <alignment horizontal="center" vertical="center"/>
    </xf>
    <xf numFmtId="0" fontId="20" fillId="0" borderId="1" xfId="0" applyFont="1" applyBorder="1">
      <alignment vertical="center"/>
    </xf>
    <xf numFmtId="0" fontId="20" fillId="0" borderId="0" xfId="0" applyFont="1">
      <alignment vertical="center"/>
    </xf>
    <xf numFmtId="38" fontId="18" fillId="0" borderId="0" xfId="1" applyFont="1" applyAlignment="1">
      <alignment vertical="center"/>
    </xf>
    <xf numFmtId="38" fontId="18" fillId="0" borderId="0" xfId="1" applyFont="1">
      <alignment vertical="center"/>
    </xf>
    <xf numFmtId="38" fontId="20" fillId="0" borderId="1" xfId="1" applyFont="1" applyBorder="1" applyAlignment="1">
      <alignment vertical="center"/>
    </xf>
    <xf numFmtId="38" fontId="20" fillId="0" borderId="1" xfId="1" applyFont="1" applyBorder="1">
      <alignment vertical="center"/>
    </xf>
    <xf numFmtId="38" fontId="18" fillId="0" borderId="1" xfId="1" applyFont="1" applyBorder="1">
      <alignment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18" fillId="0" borderId="1" xfId="0" applyFont="1" applyBorder="1" applyAlignment="1">
      <alignment horizontal="center" vertical="center"/>
    </xf>
    <xf numFmtId="31" fontId="17" fillId="0" borderId="1" xfId="0" applyNumberFormat="1" applyFont="1" applyBorder="1" applyAlignment="1">
      <alignment horizontal="center" vertical="center"/>
    </xf>
    <xf numFmtId="178" fontId="16" fillId="0" borderId="0" xfId="0" applyNumberFormat="1" applyFont="1" applyAlignment="1">
      <alignment horizontal="left" vertical="center"/>
    </xf>
    <xf numFmtId="0" fontId="16" fillId="0" borderId="1" xfId="0" applyFont="1" applyBorder="1">
      <alignment vertical="center"/>
    </xf>
    <xf numFmtId="0" fontId="16" fillId="0" borderId="4" xfId="0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9" fontId="16" fillId="0" borderId="0" xfId="0" applyNumberFormat="1" applyFont="1" applyAlignment="1">
      <alignment horizontal="left" vertical="center"/>
    </xf>
    <xf numFmtId="0" fontId="23" fillId="0" borderId="0" xfId="0" applyFo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38" fontId="20" fillId="0" borderId="4" xfId="1" applyFont="1" applyBorder="1" applyAlignment="1">
      <alignment vertical="center"/>
    </xf>
    <xf numFmtId="38" fontId="18" fillId="0" borderId="4" xfId="1" applyFont="1" applyBorder="1">
      <alignment vertical="center"/>
    </xf>
    <xf numFmtId="0" fontId="20" fillId="0" borderId="1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7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7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>
      <alignment vertical="center"/>
    </xf>
    <xf numFmtId="0" fontId="5" fillId="2" borderId="5" xfId="0" applyFont="1" applyFill="1" applyBorder="1" applyAlignment="1">
      <alignment horizontal="center" vertical="center"/>
    </xf>
    <xf numFmtId="0" fontId="10" fillId="28" borderId="7" xfId="0" applyFont="1" applyFill="1" applyBorder="1" applyAlignment="1">
      <alignment vertical="center" wrapText="1"/>
    </xf>
    <xf numFmtId="0" fontId="10" fillId="28" borderId="9" xfId="0" applyFont="1" applyFill="1" applyBorder="1" applyAlignment="1">
      <alignment vertical="center" wrapText="1"/>
    </xf>
    <xf numFmtId="0" fontId="0" fillId="15" borderId="21" xfId="0" applyFill="1" applyBorder="1">
      <alignment vertical="center"/>
    </xf>
    <xf numFmtId="0" fontId="0" fillId="15" borderId="22" xfId="0" applyFill="1" applyBorder="1">
      <alignment vertical="center"/>
    </xf>
    <xf numFmtId="0" fontId="13" fillId="13" borderId="8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13" fillId="12" borderId="22" xfId="0" applyFont="1" applyFill="1" applyBorder="1" applyAlignment="1">
      <alignment horizontal="center" vertical="center" wrapText="1"/>
    </xf>
    <xf numFmtId="0" fontId="13" fillId="12" borderId="1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3" fillId="13" borderId="6" xfId="0" applyFont="1" applyFill="1" applyBorder="1" applyAlignment="1">
      <alignment horizontal="center" vertical="center" wrapText="1"/>
    </xf>
    <xf numFmtId="0" fontId="8" fillId="9" borderId="22" xfId="0" applyFont="1" applyFill="1" applyBorder="1" applyAlignment="1">
      <alignment horizontal="center" vertical="center" wrapText="1"/>
    </xf>
    <xf numFmtId="0" fontId="13" fillId="13" borderId="10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49" fontId="12" fillId="25" borderId="21" xfId="0" applyNumberFormat="1" applyFont="1" applyFill="1" applyBorder="1" applyAlignment="1">
      <alignment horizontal="center" vertical="center"/>
    </xf>
    <xf numFmtId="49" fontId="12" fillId="25" borderId="6" xfId="0" applyNumberFormat="1" applyFont="1" applyFill="1" applyBorder="1" applyAlignment="1">
      <alignment horizontal="center" vertical="center"/>
    </xf>
    <xf numFmtId="49" fontId="12" fillId="5" borderId="8" xfId="0" applyNumberFormat="1" applyFont="1" applyFill="1" applyBorder="1" applyAlignment="1">
      <alignment horizontal="center" vertical="center"/>
    </xf>
    <xf numFmtId="0" fontId="13" fillId="13" borderId="22" xfId="0" applyFont="1" applyFill="1" applyBorder="1" applyAlignment="1">
      <alignment horizontal="center" vertical="center" wrapText="1"/>
    </xf>
    <xf numFmtId="49" fontId="13" fillId="6" borderId="8" xfId="0" applyNumberFormat="1" applyFont="1" applyFill="1" applyBorder="1" applyAlignment="1">
      <alignment horizontal="center" vertical="center"/>
    </xf>
    <xf numFmtId="0" fontId="13" fillId="14" borderId="22" xfId="0" applyFont="1" applyFill="1" applyBorder="1" applyAlignment="1">
      <alignment horizontal="center" vertical="center" wrapText="1"/>
    </xf>
    <xf numFmtId="0" fontId="13" fillId="14" borderId="10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49" fontId="12" fillId="11" borderId="8" xfId="0" applyNumberFormat="1" applyFont="1" applyFill="1" applyBorder="1" applyAlignment="1">
      <alignment horizontal="center" vertical="center"/>
    </xf>
    <xf numFmtId="49" fontId="12" fillId="25" borderId="8" xfId="0" applyNumberFormat="1" applyFont="1" applyFill="1" applyBorder="1" applyAlignment="1">
      <alignment horizontal="center" vertical="center"/>
    </xf>
    <xf numFmtId="49" fontId="12" fillId="25" borderId="22" xfId="0" applyNumberFormat="1" applyFont="1" applyFill="1" applyBorder="1" applyAlignment="1">
      <alignment horizontal="center" vertical="center"/>
    </xf>
    <xf numFmtId="49" fontId="12" fillId="25" borderId="10" xfId="0" applyNumberFormat="1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15" borderId="16" xfId="0" applyFill="1" applyBorder="1">
      <alignment vertical="center"/>
    </xf>
    <xf numFmtId="49" fontId="12" fillId="25" borderId="16" xfId="0" applyNumberFormat="1" applyFont="1" applyFill="1" applyBorder="1" applyAlignment="1">
      <alignment horizontal="center" vertical="center"/>
    </xf>
    <xf numFmtId="49" fontId="12" fillId="25" borderId="29" xfId="0" applyNumberFormat="1" applyFont="1" applyFill="1" applyBorder="1" applyAlignment="1">
      <alignment horizontal="center" vertical="center"/>
    </xf>
    <xf numFmtId="0" fontId="13" fillId="13" borderId="21" xfId="0" applyFont="1" applyFill="1" applyBorder="1" applyAlignment="1">
      <alignment horizontal="center" vertical="center" wrapText="1"/>
    </xf>
    <xf numFmtId="0" fontId="13" fillId="12" borderId="8" xfId="0" applyFont="1" applyFill="1" applyBorder="1" applyAlignment="1">
      <alignment horizontal="center" vertical="center" wrapText="1"/>
    </xf>
    <xf numFmtId="0" fontId="10" fillId="24" borderId="21" xfId="0" applyFont="1" applyFill="1" applyBorder="1">
      <alignment vertical="center"/>
    </xf>
    <xf numFmtId="0" fontId="10" fillId="24" borderId="22" xfId="0" applyFont="1" applyFill="1" applyBorder="1">
      <alignment vertical="center"/>
    </xf>
    <xf numFmtId="0" fontId="10" fillId="19" borderId="21" xfId="0" applyFont="1" applyFill="1" applyBorder="1">
      <alignment vertical="center"/>
    </xf>
    <xf numFmtId="0" fontId="10" fillId="19" borderId="22" xfId="0" applyFont="1" applyFill="1" applyBorder="1">
      <alignment vertical="center"/>
    </xf>
    <xf numFmtId="0" fontId="10" fillId="19" borderId="16" xfId="0" applyFont="1" applyFill="1" applyBorder="1">
      <alignment vertical="center"/>
    </xf>
    <xf numFmtId="0" fontId="0" fillId="0" borderId="7" xfId="0" applyBorder="1">
      <alignment vertical="center"/>
    </xf>
    <xf numFmtId="176" fontId="0" fillId="0" borderId="8" xfId="0" applyNumberFormat="1" applyBorder="1">
      <alignment vertical="center"/>
    </xf>
    <xf numFmtId="0" fontId="0" fillId="0" borderId="9" xfId="0" applyBorder="1">
      <alignment vertical="center"/>
    </xf>
    <xf numFmtId="176" fontId="0" fillId="0" borderId="10" xfId="0" applyNumberFormat="1" applyBorder="1">
      <alignment vertical="center"/>
    </xf>
    <xf numFmtId="0" fontId="0" fillId="0" borderId="5" xfId="0" applyBorder="1">
      <alignment vertical="center"/>
    </xf>
    <xf numFmtId="176" fontId="0" fillId="0" borderId="6" xfId="0" applyNumberFormat="1" applyBorder="1">
      <alignment vertical="center"/>
    </xf>
    <xf numFmtId="0" fontId="10" fillId="24" borderId="1" xfId="0" applyFont="1" applyFill="1" applyBorder="1" applyAlignment="1">
      <alignment vertical="center" wrapText="1"/>
    </xf>
    <xf numFmtId="0" fontId="10" fillId="24" borderId="22" xfId="0" applyFont="1" applyFill="1" applyBorder="1" applyAlignment="1">
      <alignment vertical="center" wrapText="1"/>
    </xf>
    <xf numFmtId="0" fontId="10" fillId="24" borderId="21" xfId="0" applyFont="1" applyFill="1" applyBorder="1" applyAlignment="1">
      <alignment vertical="center" wrapText="1"/>
    </xf>
    <xf numFmtId="0" fontId="10" fillId="19" borderId="21" xfId="0" applyFont="1" applyFill="1" applyBorder="1" applyAlignment="1">
      <alignment vertical="center" wrapText="1"/>
    </xf>
    <xf numFmtId="0" fontId="10" fillId="19" borderId="1" xfId="0" applyFont="1" applyFill="1" applyBorder="1" applyAlignment="1">
      <alignment vertical="center" wrapText="1"/>
    </xf>
    <xf numFmtId="0" fontId="10" fillId="19" borderId="22" xfId="0" applyFont="1" applyFill="1" applyBorder="1" applyAlignment="1">
      <alignment vertical="center" wrapText="1"/>
    </xf>
    <xf numFmtId="0" fontId="16" fillId="19" borderId="21" xfId="0" applyFont="1" applyFill="1" applyBorder="1">
      <alignment vertical="center"/>
    </xf>
    <xf numFmtId="0" fontId="16" fillId="19" borderId="22" xfId="0" applyFont="1" applyFill="1" applyBorder="1">
      <alignment vertical="center"/>
    </xf>
    <xf numFmtId="0" fontId="16" fillId="24" borderId="21" xfId="0" applyFont="1" applyFill="1" applyBorder="1">
      <alignment vertical="center"/>
    </xf>
    <xf numFmtId="0" fontId="16" fillId="24" borderId="22" xfId="0" applyFont="1" applyFill="1" applyBorder="1">
      <alignment vertical="center"/>
    </xf>
    <xf numFmtId="0" fontId="16" fillId="19" borderId="1" xfId="0" applyFont="1" applyFill="1" applyBorder="1">
      <alignment vertical="center"/>
    </xf>
    <xf numFmtId="0" fontId="0" fillId="0" borderId="26" xfId="0" applyBorder="1">
      <alignment vertical="center"/>
    </xf>
    <xf numFmtId="0" fontId="10" fillId="24" borderId="19" xfId="0" applyFont="1" applyFill="1" applyBorder="1" applyAlignment="1">
      <alignment vertical="center" wrapText="1"/>
    </xf>
    <xf numFmtId="0" fontId="16" fillId="0" borderId="19" xfId="0" applyFont="1" applyBorder="1" applyAlignment="1">
      <alignment horizontal="center" vertical="center"/>
    </xf>
    <xf numFmtId="176" fontId="0" fillId="0" borderId="27" xfId="0" applyNumberFormat="1" applyBorder="1">
      <alignment vertical="center"/>
    </xf>
    <xf numFmtId="38" fontId="5" fillId="2" borderId="29" xfId="1" applyFont="1" applyFill="1" applyBorder="1" applyAlignment="1">
      <alignment horizontal="center" vertical="center"/>
    </xf>
    <xf numFmtId="38" fontId="0" fillId="0" borderId="6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8" xfId="1" applyFont="1" applyBorder="1">
      <alignment vertical="center"/>
    </xf>
    <xf numFmtId="0" fontId="15" fillId="0" borderId="0" xfId="0" applyFont="1" applyBorder="1" applyAlignment="1">
      <alignment horizontal="center" vertical="center" wrapText="1"/>
    </xf>
    <xf numFmtId="0" fontId="25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10" fillId="30" borderId="1" xfId="0" applyFont="1" applyFill="1" applyBorder="1">
      <alignment vertical="center"/>
    </xf>
    <xf numFmtId="0" fontId="16" fillId="0" borderId="17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8" fillId="9" borderId="21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13" fillId="8" borderId="21" xfId="0" applyFont="1" applyFill="1" applyBorder="1" applyAlignment="1">
      <alignment horizontal="center" vertical="center" wrapText="1"/>
    </xf>
    <xf numFmtId="0" fontId="13" fillId="8" borderId="22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16" fillId="9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9" borderId="9" xfId="0" applyFont="1" applyFill="1" applyBorder="1" applyAlignment="1">
      <alignment horizontal="center" vertical="center"/>
    </xf>
    <xf numFmtId="0" fontId="16" fillId="31" borderId="1" xfId="0" applyFont="1" applyFill="1" applyBorder="1">
      <alignment vertical="center"/>
    </xf>
    <xf numFmtId="0" fontId="16" fillId="31" borderId="1" xfId="0" applyFont="1" applyFill="1" applyBorder="1" applyAlignment="1">
      <alignment horizontal="center" vertical="center"/>
    </xf>
    <xf numFmtId="0" fontId="21" fillId="31" borderId="1" xfId="0" applyFont="1" applyFill="1" applyBorder="1" applyAlignment="1">
      <alignment horizontal="center" vertical="center"/>
    </xf>
    <xf numFmtId="38" fontId="0" fillId="31" borderId="1" xfId="1" applyNumberFormat="1" applyFont="1" applyFill="1" applyBorder="1" applyAlignment="1">
      <alignment vertical="center"/>
    </xf>
    <xf numFmtId="38" fontId="18" fillId="31" borderId="1" xfId="1" applyNumberFormat="1" applyFont="1" applyFill="1" applyBorder="1">
      <alignment vertical="center"/>
    </xf>
    <xf numFmtId="38" fontId="0" fillId="31" borderId="1" xfId="1" applyNumberFormat="1" applyFont="1" applyFill="1" applyBorder="1">
      <alignment vertical="center"/>
    </xf>
    <xf numFmtId="38" fontId="5" fillId="2" borderId="1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38" fontId="0" fillId="0" borderId="0" xfId="1" applyFont="1" applyBorder="1">
      <alignment vertical="center"/>
    </xf>
    <xf numFmtId="38" fontId="8" fillId="0" borderId="0" xfId="1" applyFont="1" applyBorder="1">
      <alignment vertical="center"/>
    </xf>
    <xf numFmtId="38" fontId="18" fillId="31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1" borderId="1" xfId="0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20" fillId="0" borderId="21" xfId="0" applyFont="1" applyBorder="1">
      <alignment vertical="center"/>
    </xf>
    <xf numFmtId="56" fontId="20" fillId="0" borderId="21" xfId="0" applyNumberFormat="1" applyFont="1" applyBorder="1" applyAlignment="1">
      <alignment horizontal="right" vertical="center" wrapText="1"/>
    </xf>
    <xf numFmtId="0" fontId="20" fillId="0" borderId="21" xfId="0" applyFont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center" vertical="center"/>
    </xf>
    <xf numFmtId="56" fontId="20" fillId="0" borderId="1" xfId="0" applyNumberFormat="1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49" fontId="8" fillId="17" borderId="1" xfId="0" applyNumberFormat="1" applyFont="1" applyFill="1" applyBorder="1" applyAlignment="1">
      <alignment horizontal="center" vertical="center"/>
    </xf>
    <xf numFmtId="49" fontId="8" fillId="26" borderId="1" xfId="0" applyNumberFormat="1" applyFont="1" applyFill="1" applyBorder="1" applyAlignment="1">
      <alignment horizontal="center" vertical="center"/>
    </xf>
    <xf numFmtId="56" fontId="20" fillId="0" borderId="1" xfId="0" applyNumberFormat="1" applyFont="1" applyBorder="1" applyAlignment="1">
      <alignment horizontal="right" vertical="center" wrapText="1"/>
    </xf>
    <xf numFmtId="49" fontId="8" fillId="9" borderId="1" xfId="0" applyNumberFormat="1" applyFont="1" applyFill="1" applyBorder="1" applyAlignment="1">
      <alignment horizontal="center" vertical="center"/>
    </xf>
    <xf numFmtId="49" fontId="8" fillId="19" borderId="1" xfId="0" applyNumberFormat="1" applyFont="1" applyFill="1" applyBorder="1" applyAlignment="1">
      <alignment horizontal="center" vertical="center"/>
    </xf>
    <xf numFmtId="49" fontId="8" fillId="8" borderId="1" xfId="0" applyNumberFormat="1" applyFont="1" applyFill="1" applyBorder="1" applyAlignment="1">
      <alignment horizontal="center" vertical="center"/>
    </xf>
    <xf numFmtId="49" fontId="8" fillId="13" borderId="1" xfId="0" applyNumberFormat="1" applyFont="1" applyFill="1" applyBorder="1" applyAlignment="1">
      <alignment horizontal="center" vertical="center"/>
    </xf>
    <xf numFmtId="0" fontId="20" fillId="0" borderId="22" xfId="0" applyFont="1" applyBorder="1">
      <alignment vertical="center"/>
    </xf>
    <xf numFmtId="56" fontId="20" fillId="0" borderId="22" xfId="0" applyNumberFormat="1" applyFont="1" applyBorder="1" applyAlignment="1">
      <alignment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56" fontId="20" fillId="0" borderId="21" xfId="0" applyNumberFormat="1" applyFont="1" applyBorder="1" applyAlignment="1">
      <alignment vertical="center" wrapText="1"/>
    </xf>
    <xf numFmtId="0" fontId="20" fillId="0" borderId="21" xfId="0" applyFont="1" applyBorder="1" applyAlignment="1">
      <alignment horizontal="center" vertical="center"/>
    </xf>
    <xf numFmtId="56" fontId="20" fillId="0" borderId="22" xfId="0" applyNumberFormat="1" applyFont="1" applyBorder="1" applyAlignment="1">
      <alignment horizontal="right" vertical="center" wrapText="1"/>
    </xf>
    <xf numFmtId="0" fontId="8" fillId="7" borderId="7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5" fillId="2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" fillId="7" borderId="9" xfId="0" applyFont="1" applyFill="1" applyBorder="1" applyAlignment="1">
      <alignment vertical="center" wrapText="1"/>
    </xf>
    <xf numFmtId="0" fontId="10" fillId="24" borderId="8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>
      <alignment vertical="center"/>
    </xf>
    <xf numFmtId="38" fontId="21" fillId="0" borderId="1" xfId="1" applyFont="1" applyBorder="1">
      <alignment vertical="center"/>
    </xf>
    <xf numFmtId="0" fontId="21" fillId="0" borderId="1" xfId="0" applyFont="1" applyBorder="1" applyAlignment="1">
      <alignment horizontal="center"/>
    </xf>
    <xf numFmtId="0" fontId="21" fillId="0" borderId="5" xfId="0" applyFont="1" applyBorder="1">
      <alignment vertical="center"/>
    </xf>
    <xf numFmtId="0" fontId="21" fillId="0" borderId="21" xfId="0" applyFont="1" applyBorder="1">
      <alignment vertical="center"/>
    </xf>
    <xf numFmtId="38" fontId="21" fillId="0" borderId="21" xfId="1" applyFont="1" applyBorder="1">
      <alignment vertical="center"/>
    </xf>
    <xf numFmtId="49" fontId="13" fillId="8" borderId="21" xfId="0" applyNumberFormat="1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/>
    </xf>
    <xf numFmtId="38" fontId="8" fillId="0" borderId="21" xfId="1" applyFont="1" applyBorder="1">
      <alignment vertical="center"/>
    </xf>
    <xf numFmtId="38" fontId="21" fillId="0" borderId="6" xfId="1" applyFont="1" applyBorder="1">
      <alignment vertical="center"/>
    </xf>
    <xf numFmtId="0" fontId="21" fillId="0" borderId="7" xfId="0" applyFont="1" applyBorder="1">
      <alignment vertical="center"/>
    </xf>
    <xf numFmtId="38" fontId="21" fillId="0" borderId="8" xfId="1" applyFont="1" applyBorder="1">
      <alignment vertical="center"/>
    </xf>
    <xf numFmtId="0" fontId="21" fillId="0" borderId="22" xfId="0" applyFont="1" applyBorder="1">
      <alignment vertical="center"/>
    </xf>
    <xf numFmtId="38" fontId="21" fillId="0" borderId="22" xfId="1" applyFont="1" applyBorder="1">
      <alignment vertical="center"/>
    </xf>
    <xf numFmtId="0" fontId="21" fillId="0" borderId="22" xfId="0" applyFont="1" applyBorder="1" applyAlignment="1">
      <alignment horizontal="center" vertical="center"/>
    </xf>
    <xf numFmtId="49" fontId="12" fillId="11" borderId="22" xfId="0" applyNumberFormat="1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/>
    </xf>
    <xf numFmtId="38" fontId="8" fillId="0" borderId="22" xfId="1" applyFont="1" applyBorder="1">
      <alignment vertical="center"/>
    </xf>
    <xf numFmtId="38" fontId="21" fillId="0" borderId="10" xfId="1" applyFont="1" applyBorder="1">
      <alignment vertical="center"/>
    </xf>
    <xf numFmtId="0" fontId="21" fillId="0" borderId="35" xfId="0" applyFont="1" applyBorder="1">
      <alignment vertical="center"/>
    </xf>
    <xf numFmtId="38" fontId="20" fillId="0" borderId="21" xfId="1" applyFont="1" applyBorder="1">
      <alignment vertical="center"/>
    </xf>
    <xf numFmtId="0" fontId="21" fillId="0" borderId="21" xfId="0" applyFont="1" applyBorder="1" applyAlignment="1">
      <alignment horizontal="center" vertical="center"/>
    </xf>
    <xf numFmtId="38" fontId="20" fillId="0" borderId="22" xfId="1" applyFont="1" applyBorder="1">
      <alignment vertical="center"/>
    </xf>
    <xf numFmtId="0" fontId="20" fillId="27" borderId="2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38" fontId="19" fillId="2" borderId="21" xfId="1" applyNumberFormat="1" applyFont="1" applyFill="1" applyBorder="1" applyAlignment="1">
      <alignment horizontal="center" vertical="center"/>
    </xf>
    <xf numFmtId="38" fontId="5" fillId="2" borderId="21" xfId="1" applyNumberFormat="1" applyFont="1" applyFill="1" applyBorder="1" applyAlignment="1">
      <alignment horizontal="center" vertical="center"/>
    </xf>
    <xf numFmtId="0" fontId="17" fillId="32" borderId="9" xfId="0" applyFont="1" applyFill="1" applyBorder="1">
      <alignment vertical="center"/>
    </xf>
    <xf numFmtId="38" fontId="20" fillId="32" borderId="22" xfId="1" applyNumberFormat="1" applyFont="1" applyFill="1" applyBorder="1" applyAlignment="1">
      <alignment vertical="center"/>
    </xf>
    <xf numFmtId="38" fontId="18" fillId="32" borderId="22" xfId="1" applyNumberFormat="1" applyFont="1" applyFill="1" applyBorder="1">
      <alignment vertical="center"/>
    </xf>
    <xf numFmtId="0" fontId="20" fillId="32" borderId="10" xfId="0" applyFont="1" applyFill="1" applyBorder="1" applyAlignment="1">
      <alignment horizontal="center" vertical="center"/>
    </xf>
    <xf numFmtId="49" fontId="13" fillId="13" borderId="22" xfId="0" applyNumberFormat="1" applyFont="1" applyFill="1" applyBorder="1" applyAlignment="1">
      <alignment horizontal="center" vertical="center"/>
    </xf>
    <xf numFmtId="0" fontId="26" fillId="0" borderId="0" xfId="2" applyAlignment="1" applyProtection="1">
      <alignment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38" fontId="21" fillId="2" borderId="3" xfId="1" applyNumberFormat="1" applyFont="1" applyFill="1" applyBorder="1" applyAlignment="1">
      <alignment horizontal="center" vertical="center"/>
    </xf>
    <xf numFmtId="38" fontId="21" fillId="2" borderId="1" xfId="1" applyNumberFormat="1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38" fontId="0" fillId="0" borderId="1" xfId="1" applyNumberFormat="1" applyFont="1" applyBorder="1" applyAlignment="1">
      <alignment vertical="center"/>
    </xf>
    <xf numFmtId="38" fontId="18" fillId="0" borderId="1" xfId="1" applyNumberFormat="1" applyFont="1" applyBorder="1">
      <alignment vertical="center"/>
    </xf>
    <xf numFmtId="38" fontId="8" fillId="0" borderId="1" xfId="1" applyNumberFormat="1" applyFont="1" applyBorder="1">
      <alignment vertical="center"/>
    </xf>
    <xf numFmtId="0" fontId="0" fillId="31" borderId="1" xfId="0" applyFont="1" applyFill="1" applyBorder="1">
      <alignment vertical="center"/>
    </xf>
    <xf numFmtId="0" fontId="0" fillId="31" borderId="1" xfId="0" applyFont="1" applyFill="1" applyBorder="1" applyAlignment="1">
      <alignment horizontal="center" vertical="center"/>
    </xf>
    <xf numFmtId="38" fontId="8" fillId="31" borderId="1" xfId="1" applyNumberFormat="1" applyFont="1" applyFill="1" applyBorder="1">
      <alignment vertical="center"/>
    </xf>
    <xf numFmtId="38" fontId="0" fillId="0" borderId="1" xfId="1" applyNumberFormat="1" applyFont="1" applyBorder="1">
      <alignment vertical="center"/>
    </xf>
    <xf numFmtId="0" fontId="0" fillId="31" borderId="2" xfId="0" applyFont="1" applyFill="1" applyBorder="1" applyAlignment="1">
      <alignment horizontal="center" vertical="center"/>
    </xf>
    <xf numFmtId="38" fontId="8" fillId="31" borderId="1" xfId="1" applyNumberFormat="1" applyFont="1" applyFill="1" applyBorder="1" applyAlignment="1">
      <alignment horizontal="center" vertical="center"/>
    </xf>
    <xf numFmtId="38" fontId="8" fillId="0" borderId="1" xfId="1" applyNumberFormat="1" applyFont="1" applyBorder="1" applyAlignment="1">
      <alignment horizontal="center" vertical="center"/>
    </xf>
    <xf numFmtId="56" fontId="0" fillId="0" borderId="1" xfId="0" applyNumberFormat="1" applyFont="1" applyBorder="1" applyAlignment="1">
      <alignment horizontal="center" vertical="center"/>
    </xf>
    <xf numFmtId="38" fontId="0" fillId="0" borderId="1" xfId="1" applyNumberFormat="1" applyFont="1" applyBorder="1" applyAlignment="1">
      <alignment horizontal="center" vertical="center"/>
    </xf>
    <xf numFmtId="38" fontId="0" fillId="0" borderId="1" xfId="1" applyNumberFormat="1" applyFont="1" applyBorder="1" applyAlignment="1">
      <alignment horizontal="right" vertical="center" wrapText="1"/>
    </xf>
    <xf numFmtId="38" fontId="0" fillId="31" borderId="1" xfId="1" applyNumberFormat="1" applyFont="1" applyFill="1" applyBorder="1" applyAlignment="1">
      <alignment horizontal="right" vertical="center" wrapText="1"/>
    </xf>
    <xf numFmtId="38" fontId="0" fillId="31" borderId="1" xfId="1" applyNumberFormat="1" applyFont="1" applyFill="1" applyBorder="1" applyAlignment="1">
      <alignment vertical="center" wrapText="1"/>
    </xf>
    <xf numFmtId="38" fontId="18" fillId="0" borderId="1" xfId="1" applyNumberFormat="1" applyFont="1" applyBorder="1" applyAlignment="1">
      <alignment horizontal="center" vertical="center"/>
    </xf>
    <xf numFmtId="38" fontId="8" fillId="0" borderId="1" xfId="1" applyNumberFormat="1" applyFont="1" applyFill="1" applyBorder="1">
      <alignment vertical="center"/>
    </xf>
    <xf numFmtId="0" fontId="0" fillId="0" borderId="1" xfId="0" applyFont="1" applyBorder="1" applyAlignment="1">
      <alignment horizontal="right" vertical="center" wrapText="1"/>
    </xf>
    <xf numFmtId="0" fontId="0" fillId="31" borderId="1" xfId="0" applyFont="1" applyFill="1" applyBorder="1" applyAlignment="1">
      <alignment horizontal="right" vertical="center" wrapText="1"/>
    </xf>
    <xf numFmtId="3" fontId="0" fillId="31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1" borderId="1" xfId="0" applyFont="1" applyFill="1" applyBorder="1" applyAlignment="1">
      <alignment horizontal="center" vertical="center" wrapText="1"/>
    </xf>
    <xf numFmtId="3" fontId="0" fillId="0" borderId="1" xfId="0" applyNumberFormat="1" applyFont="1" applyBorder="1">
      <alignment vertical="center"/>
    </xf>
    <xf numFmtId="3" fontId="0" fillId="31" borderId="1" xfId="0" applyNumberFormat="1" applyFont="1" applyFill="1" applyBorder="1">
      <alignment vertical="center"/>
    </xf>
    <xf numFmtId="0" fontId="19" fillId="2" borderId="1" xfId="0" applyFont="1" applyFill="1" applyBorder="1" applyAlignment="1">
      <alignment horizontal="center" vertical="center"/>
    </xf>
    <xf numFmtId="38" fontId="19" fillId="2" borderId="1" xfId="1" applyNumberFormat="1" applyFont="1" applyFill="1" applyBorder="1" applyAlignment="1">
      <alignment horizontal="center" vertical="center"/>
    </xf>
    <xf numFmtId="0" fontId="20" fillId="33" borderId="1" xfId="0" applyFont="1" applyFill="1" applyBorder="1">
      <alignment vertical="center"/>
    </xf>
    <xf numFmtId="0" fontId="17" fillId="33" borderId="1" xfId="0" applyFont="1" applyFill="1" applyBorder="1">
      <alignment vertical="center"/>
    </xf>
    <xf numFmtId="0" fontId="17" fillId="33" borderId="1" xfId="0" applyFont="1" applyFill="1" applyBorder="1" applyAlignment="1">
      <alignment horizontal="center" vertical="center"/>
    </xf>
    <xf numFmtId="38" fontId="20" fillId="33" borderId="1" xfId="1" applyNumberFormat="1" applyFont="1" applyFill="1" applyBorder="1" applyAlignment="1">
      <alignment horizontal="center" vertical="center"/>
    </xf>
    <xf numFmtId="38" fontId="20" fillId="33" borderId="1" xfId="1" applyNumberFormat="1" applyFont="1" applyFill="1" applyBorder="1">
      <alignment vertical="center"/>
    </xf>
    <xf numFmtId="0" fontId="20" fillId="33" borderId="1" xfId="0" applyFont="1" applyFill="1" applyBorder="1" applyAlignment="1">
      <alignment horizontal="center" vertical="center"/>
    </xf>
    <xf numFmtId="38" fontId="8" fillId="33" borderId="1" xfId="1" applyNumberFormat="1" applyFont="1" applyFill="1" applyBorder="1" applyAlignment="1">
      <alignment horizontal="center" vertical="center"/>
    </xf>
    <xf numFmtId="38" fontId="20" fillId="0" borderId="1" xfId="1" applyNumberFormat="1" applyFont="1" applyBorder="1" applyAlignment="1">
      <alignment vertical="center"/>
    </xf>
    <xf numFmtId="38" fontId="20" fillId="33" borderId="1" xfId="1" applyNumberFormat="1" applyFont="1" applyFill="1" applyBorder="1" applyAlignment="1">
      <alignment vertical="center"/>
    </xf>
    <xf numFmtId="38" fontId="18" fillId="33" borderId="1" xfId="1" applyNumberFormat="1" applyFont="1" applyFill="1" applyBorder="1">
      <alignment vertical="center"/>
    </xf>
    <xf numFmtId="38" fontId="8" fillId="33" borderId="1" xfId="1" applyNumberFormat="1" applyFont="1" applyFill="1" applyBorder="1">
      <alignment vertical="center"/>
    </xf>
    <xf numFmtId="38" fontId="20" fillId="0" borderId="1" xfId="1" applyNumberFormat="1" applyFont="1" applyBorder="1" applyAlignment="1">
      <alignment horizontal="center" vertical="center"/>
    </xf>
    <xf numFmtId="38" fontId="20" fillId="0" borderId="1" xfId="1" applyNumberFormat="1" applyFont="1" applyBorder="1">
      <alignment vertical="center"/>
    </xf>
    <xf numFmtId="0" fontId="18" fillId="33" borderId="1" xfId="0" applyFont="1" applyFill="1" applyBorder="1" applyAlignment="1">
      <alignment horizontal="center" vertical="center"/>
    </xf>
    <xf numFmtId="31" fontId="17" fillId="33" borderId="1" xfId="0" applyNumberFormat="1" applyFont="1" applyFill="1" applyBorder="1" applyAlignment="1">
      <alignment horizontal="center" vertical="center"/>
    </xf>
    <xf numFmtId="38" fontId="20" fillId="34" borderId="1" xfId="1" applyNumberFormat="1" applyFont="1" applyFill="1" applyBorder="1">
      <alignment vertical="center"/>
    </xf>
    <xf numFmtId="38" fontId="17" fillId="34" borderId="1" xfId="1" applyNumberFormat="1" applyFont="1" applyFill="1" applyBorder="1">
      <alignment vertical="center"/>
    </xf>
    <xf numFmtId="0" fontId="17" fillId="34" borderId="1" xfId="0" applyFont="1" applyFill="1" applyBorder="1">
      <alignment vertical="center"/>
    </xf>
    <xf numFmtId="38" fontId="17" fillId="34" borderId="1" xfId="1" applyNumberFormat="1" applyFont="1" applyFill="1" applyBorder="1" applyAlignment="1">
      <alignment horizontal="center" vertical="center"/>
    </xf>
    <xf numFmtId="38" fontId="17" fillId="0" borderId="1" xfId="1" applyNumberFormat="1" applyFont="1" applyBorder="1">
      <alignment vertical="center"/>
    </xf>
    <xf numFmtId="38" fontId="17" fillId="0" borderId="1" xfId="1" applyNumberFormat="1" applyFont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38" fontId="16" fillId="2" borderId="37" xfId="1" applyNumberFormat="1" applyFont="1" applyFill="1" applyBorder="1" applyAlignment="1">
      <alignment horizontal="center" vertical="center"/>
    </xf>
    <xf numFmtId="38" fontId="16" fillId="2" borderId="38" xfId="1" applyNumberFormat="1" applyFont="1" applyFill="1" applyBorder="1" applyAlignment="1">
      <alignment horizontal="center" vertical="center"/>
    </xf>
    <xf numFmtId="38" fontId="16" fillId="2" borderId="3" xfId="1" applyNumberFormat="1" applyFont="1" applyFill="1" applyBorder="1" applyAlignment="1">
      <alignment horizontal="center" vertical="center"/>
    </xf>
    <xf numFmtId="38" fontId="21" fillId="0" borderId="1" xfId="1" applyNumberFormat="1" applyFont="1" applyBorder="1">
      <alignment vertical="center"/>
    </xf>
    <xf numFmtId="38" fontId="10" fillId="0" borderId="1" xfId="1" applyNumberFormat="1" applyFont="1" applyFill="1" applyBorder="1">
      <alignment vertical="center"/>
    </xf>
    <xf numFmtId="38" fontId="16" fillId="0" borderId="1" xfId="1" applyNumberFormat="1" applyFont="1" applyBorder="1">
      <alignment vertical="center"/>
    </xf>
    <xf numFmtId="38" fontId="16" fillId="0" borderId="1" xfId="1" applyNumberFormat="1" applyFont="1" applyBorder="1" applyAlignment="1">
      <alignment horizontal="center" vertical="center"/>
    </xf>
    <xf numFmtId="38" fontId="21" fillId="31" borderId="1" xfId="1" applyNumberFormat="1" applyFont="1" applyFill="1" applyBorder="1">
      <alignment vertical="center"/>
    </xf>
    <xf numFmtId="38" fontId="10" fillId="31" borderId="1" xfId="1" applyNumberFormat="1" applyFont="1" applyFill="1" applyBorder="1">
      <alignment vertical="center"/>
    </xf>
    <xf numFmtId="38" fontId="16" fillId="31" borderId="1" xfId="1" applyNumberFormat="1" applyFont="1" applyFill="1" applyBorder="1">
      <alignment vertical="center"/>
    </xf>
    <xf numFmtId="38" fontId="16" fillId="31" borderId="1" xfId="1" applyNumberFormat="1" applyFont="1" applyFill="1" applyBorder="1" applyAlignment="1">
      <alignment horizontal="center" vertical="center"/>
    </xf>
    <xf numFmtId="38" fontId="21" fillId="31" borderId="3" xfId="1" applyNumberFormat="1" applyFont="1" applyFill="1" applyBorder="1">
      <alignment vertical="center"/>
    </xf>
    <xf numFmtId="38" fontId="10" fillId="31" borderId="2" xfId="1" applyNumberFormat="1" applyFont="1" applyFill="1" applyBorder="1">
      <alignment vertical="center"/>
    </xf>
    <xf numFmtId="38" fontId="16" fillId="31" borderId="37" xfId="1" applyNumberFormat="1" applyFont="1" applyFill="1" applyBorder="1">
      <alignment vertical="center"/>
    </xf>
    <xf numFmtId="38" fontId="16" fillId="31" borderId="38" xfId="1" applyNumberFormat="1" applyFont="1" applyFill="1" applyBorder="1">
      <alignment vertical="center"/>
    </xf>
    <xf numFmtId="38" fontId="16" fillId="31" borderId="3" xfId="1" applyNumberFormat="1" applyFont="1" applyFill="1" applyBorder="1" applyAlignment="1">
      <alignment horizontal="center" vertical="center"/>
    </xf>
    <xf numFmtId="38" fontId="21" fillId="0" borderId="3" xfId="1" applyNumberFormat="1" applyFont="1" applyBorder="1">
      <alignment vertical="center"/>
    </xf>
    <xf numFmtId="38" fontId="10" fillId="0" borderId="2" xfId="1" applyNumberFormat="1" applyFont="1" applyFill="1" applyBorder="1">
      <alignment vertical="center"/>
    </xf>
    <xf numFmtId="38" fontId="16" fillId="0" borderId="2" xfId="1" applyNumberFormat="1" applyFont="1" applyBorder="1">
      <alignment vertical="center"/>
    </xf>
    <xf numFmtId="38" fontId="16" fillId="0" borderId="1" xfId="1" applyNumberFormat="1" applyFont="1" applyBorder="1" applyAlignment="1">
      <alignment vertical="center"/>
    </xf>
    <xf numFmtId="38" fontId="17" fillId="31" borderId="1" xfId="1" applyNumberFormat="1" applyFont="1" applyFill="1" applyBorder="1" applyAlignment="1">
      <alignment horizontal="center" vertical="center"/>
    </xf>
    <xf numFmtId="38" fontId="16" fillId="31" borderId="2" xfId="1" applyNumberFormat="1" applyFont="1" applyFill="1" applyBorder="1">
      <alignment vertical="center"/>
    </xf>
    <xf numFmtId="38" fontId="16" fillId="31" borderId="1" xfId="1" applyNumberFormat="1" applyFont="1" applyFill="1" applyBorder="1" applyAlignment="1">
      <alignment vertical="center"/>
    </xf>
    <xf numFmtId="38" fontId="16" fillId="0" borderId="37" xfId="1" applyNumberFormat="1" applyFont="1" applyBorder="1">
      <alignment vertical="center"/>
    </xf>
    <xf numFmtId="38" fontId="16" fillId="0" borderId="38" xfId="1" applyNumberFormat="1" applyFont="1" applyBorder="1">
      <alignment vertical="center"/>
    </xf>
    <xf numFmtId="38" fontId="16" fillId="0" borderId="3" xfId="1" applyNumberFormat="1" applyFont="1" applyBorder="1" applyAlignment="1">
      <alignment horizontal="center" vertical="center"/>
    </xf>
    <xf numFmtId="38" fontId="16" fillId="0" borderId="1" xfId="1" applyNumberFormat="1" applyFont="1" applyBorder="1" applyAlignment="1">
      <alignment horizontal="right" vertical="center"/>
    </xf>
    <xf numFmtId="38" fontId="16" fillId="31" borderId="38" xfId="1" applyNumberFormat="1" applyFont="1" applyFill="1" applyBorder="1" applyAlignment="1">
      <alignment horizontal="right" vertical="center"/>
    </xf>
    <xf numFmtId="38" fontId="16" fillId="0" borderId="38" xfId="1" applyNumberFormat="1" applyFont="1" applyBorder="1" applyAlignment="1">
      <alignment horizontal="right" vertical="center"/>
    </xf>
    <xf numFmtId="38" fontId="16" fillId="0" borderId="38" xfId="1" applyNumberFormat="1" applyFont="1" applyBorder="1" applyAlignment="1">
      <alignment horizontal="center" vertical="center"/>
    </xf>
    <xf numFmtId="38" fontId="16" fillId="31" borderId="38" xfId="1" applyNumberFormat="1" applyFont="1" applyFill="1" applyBorder="1" applyAlignment="1">
      <alignment horizontal="center" vertical="center"/>
    </xf>
    <xf numFmtId="38" fontId="0" fillId="0" borderId="4" xfId="1" applyNumberFormat="1" applyFont="1" applyBorder="1">
      <alignment vertical="center"/>
    </xf>
    <xf numFmtId="38" fontId="10" fillId="0" borderId="4" xfId="1" applyNumberFormat="1" applyFont="1" applyFill="1" applyBorder="1">
      <alignment vertical="center"/>
    </xf>
    <xf numFmtId="38" fontId="16" fillId="0" borderId="4" xfId="1" applyNumberFormat="1" applyFont="1" applyBorder="1">
      <alignment vertical="center"/>
    </xf>
    <xf numFmtId="38" fontId="16" fillId="0" borderId="4" xfId="1" applyNumberFormat="1" applyFont="1" applyBorder="1" applyAlignment="1">
      <alignment horizontal="center" vertical="center"/>
    </xf>
    <xf numFmtId="0" fontId="20" fillId="34" borderId="5" xfId="0" applyFont="1" applyFill="1" applyBorder="1">
      <alignment vertical="center"/>
    </xf>
    <xf numFmtId="0" fontId="20" fillId="34" borderId="21" xfId="0" applyFont="1" applyFill="1" applyBorder="1">
      <alignment vertical="center"/>
    </xf>
    <xf numFmtId="56" fontId="20" fillId="34" borderId="21" xfId="0" applyNumberFormat="1" applyFont="1" applyFill="1" applyBorder="1" applyAlignment="1">
      <alignment horizontal="right" vertical="center" wrapText="1"/>
    </xf>
    <xf numFmtId="0" fontId="20" fillId="34" borderId="21" xfId="0" applyFont="1" applyFill="1" applyBorder="1" applyAlignment="1">
      <alignment horizontal="center" vertical="center" wrapText="1"/>
    </xf>
    <xf numFmtId="0" fontId="20" fillId="0" borderId="7" xfId="0" applyFont="1" applyBorder="1">
      <alignment vertical="center"/>
    </xf>
    <xf numFmtId="0" fontId="20" fillId="34" borderId="7" xfId="0" applyFont="1" applyFill="1" applyBorder="1">
      <alignment vertical="center"/>
    </xf>
    <xf numFmtId="0" fontId="20" fillId="34" borderId="1" xfId="0" applyFont="1" applyFill="1" applyBorder="1">
      <alignment vertical="center"/>
    </xf>
    <xf numFmtId="56" fontId="20" fillId="34" borderId="1" xfId="0" applyNumberFormat="1" applyFont="1" applyFill="1" applyBorder="1" applyAlignment="1">
      <alignment vertical="center" wrapText="1"/>
    </xf>
    <xf numFmtId="0" fontId="20" fillId="34" borderId="1" xfId="0" applyFont="1" applyFill="1" applyBorder="1" applyAlignment="1">
      <alignment horizontal="center" vertical="center" wrapText="1"/>
    </xf>
    <xf numFmtId="0" fontId="20" fillId="34" borderId="1" xfId="0" applyFont="1" applyFill="1" applyBorder="1" applyAlignment="1">
      <alignment horizontal="center" vertical="center"/>
    </xf>
    <xf numFmtId="56" fontId="20" fillId="34" borderId="1" xfId="0" applyNumberFormat="1" applyFont="1" applyFill="1" applyBorder="1" applyAlignment="1">
      <alignment horizontal="right" vertical="center" wrapText="1"/>
    </xf>
    <xf numFmtId="0" fontId="20" fillId="34" borderId="9" xfId="0" applyFont="1" applyFill="1" applyBorder="1">
      <alignment vertical="center"/>
    </xf>
    <xf numFmtId="0" fontId="20" fillId="34" borderId="22" xfId="0" applyFont="1" applyFill="1" applyBorder="1">
      <alignment vertical="center"/>
    </xf>
    <xf numFmtId="56" fontId="20" fillId="34" borderId="22" xfId="0" applyNumberFormat="1" applyFont="1" applyFill="1" applyBorder="1" applyAlignment="1">
      <alignment vertical="center" wrapText="1"/>
    </xf>
    <xf numFmtId="0" fontId="20" fillId="34" borderId="22" xfId="0" applyFont="1" applyFill="1" applyBorder="1" applyAlignment="1">
      <alignment horizontal="center" vertical="center" wrapText="1"/>
    </xf>
    <xf numFmtId="0" fontId="20" fillId="34" borderId="22" xfId="0" applyFont="1" applyFill="1" applyBorder="1" applyAlignment="1">
      <alignment horizontal="center" vertical="center"/>
    </xf>
    <xf numFmtId="0" fontId="20" fillId="0" borderId="5" xfId="0" applyFont="1" applyBorder="1">
      <alignment vertical="center"/>
    </xf>
    <xf numFmtId="56" fontId="20" fillId="34" borderId="22" xfId="0" applyNumberFormat="1" applyFont="1" applyFill="1" applyBorder="1" applyAlignment="1">
      <alignment horizontal="right" vertical="center" wrapText="1"/>
    </xf>
    <xf numFmtId="0" fontId="20" fillId="0" borderId="9" xfId="0" applyFont="1" applyBorder="1">
      <alignment vertical="center"/>
    </xf>
    <xf numFmtId="56" fontId="20" fillId="34" borderId="21" xfId="0" applyNumberFormat="1" applyFont="1" applyFill="1" applyBorder="1" applyAlignment="1">
      <alignment vertical="center" wrapText="1"/>
    </xf>
    <xf numFmtId="0" fontId="20" fillId="34" borderId="21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12" borderId="6" xfId="0" applyFont="1" applyFill="1" applyBorder="1" applyAlignment="1">
      <alignment horizontal="center" vertical="center" wrapText="1"/>
    </xf>
    <xf numFmtId="0" fontId="8" fillId="9" borderId="2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3" fillId="14" borderId="21" xfId="0" applyFont="1" applyFill="1" applyBorder="1" applyAlignment="1">
      <alignment horizontal="center" vertical="center" wrapText="1"/>
    </xf>
    <xf numFmtId="0" fontId="13" fillId="13" borderId="21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0" fontId="12" fillId="10" borderId="2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10" borderId="22" xfId="0" applyFont="1" applyFill="1" applyBorder="1" applyAlignment="1">
      <alignment horizontal="center" vertical="center" wrapText="1"/>
    </xf>
    <xf numFmtId="0" fontId="13" fillId="12" borderId="21" xfId="0" applyFont="1" applyFill="1" applyBorder="1" applyAlignment="1">
      <alignment horizontal="center" vertical="center" wrapText="1"/>
    </xf>
    <xf numFmtId="0" fontId="13" fillId="13" borderId="6" xfId="0" applyFont="1" applyFill="1" applyBorder="1" applyAlignment="1">
      <alignment horizontal="center" vertical="center" wrapText="1"/>
    </xf>
    <xf numFmtId="0" fontId="13" fillId="14" borderId="6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center" wrapText="1"/>
    </xf>
    <xf numFmtId="0" fontId="13" fillId="8" borderId="21" xfId="0" applyFont="1" applyFill="1" applyBorder="1" applyAlignment="1">
      <alignment horizontal="center" vertical="center" wrapText="1"/>
    </xf>
    <xf numFmtId="0" fontId="13" fillId="8" borderId="22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13" fillId="13" borderId="8" xfId="0" applyFont="1" applyFill="1" applyBorder="1" applyAlignment="1">
      <alignment horizontal="center" vertical="center" wrapText="1"/>
    </xf>
    <xf numFmtId="0" fontId="22" fillId="29" borderId="6" xfId="0" applyFont="1" applyFill="1" applyBorder="1" applyAlignment="1">
      <alignment horizontal="center" vertical="center"/>
    </xf>
    <xf numFmtId="0" fontId="24" fillId="29" borderId="8" xfId="0" applyFont="1" applyFill="1" applyBorder="1" applyAlignment="1">
      <alignment horizontal="center" vertical="center"/>
    </xf>
    <xf numFmtId="0" fontId="24" fillId="29" borderId="10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38" fontId="5" fillId="6" borderId="1" xfId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/>
    </xf>
    <xf numFmtId="49" fontId="28" fillId="10" borderId="1" xfId="0" applyNumberFormat="1" applyFont="1" applyFill="1" applyBorder="1" applyAlignment="1">
      <alignment horizontal="center" vertical="center"/>
    </xf>
    <xf numFmtId="49" fontId="28" fillId="5" borderId="1" xfId="0" applyNumberFormat="1" applyFont="1" applyFill="1" applyBorder="1" applyAlignment="1" applyProtection="1">
      <alignment horizontal="center" vertical="center"/>
    </xf>
    <xf numFmtId="49" fontId="28" fillId="25" borderId="1" xfId="0" applyNumberFormat="1" applyFont="1" applyFill="1" applyBorder="1" applyAlignment="1" applyProtection="1">
      <alignment horizontal="center" vertical="center"/>
    </xf>
    <xf numFmtId="49" fontId="28" fillId="11" borderId="1" xfId="0" applyNumberFormat="1" applyFont="1" applyFill="1" applyBorder="1" applyAlignment="1" applyProtection="1">
      <alignment horizontal="center" vertical="center"/>
    </xf>
    <xf numFmtId="49" fontId="28" fillId="14" borderId="1" xfId="0" applyNumberFormat="1" applyFont="1" applyFill="1" applyBorder="1" applyAlignment="1" applyProtection="1">
      <alignment horizontal="center" vertical="center"/>
    </xf>
    <xf numFmtId="49" fontId="8" fillId="7" borderId="21" xfId="0" applyNumberFormat="1" applyFont="1" applyFill="1" applyBorder="1" applyAlignment="1">
      <alignment horizontal="center" vertical="center"/>
    </xf>
    <xf numFmtId="0" fontId="20" fillId="34" borderId="6" xfId="0" applyFont="1" applyFill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34" borderId="8" xfId="0" applyFont="1" applyFill="1" applyBorder="1" applyAlignment="1">
      <alignment horizontal="center"/>
    </xf>
    <xf numFmtId="49" fontId="28" fillId="25" borderId="22" xfId="0" applyNumberFormat="1" applyFont="1" applyFill="1" applyBorder="1" applyAlignment="1" applyProtection="1">
      <alignment horizontal="center" vertical="center"/>
    </xf>
    <xf numFmtId="0" fontId="20" fillId="34" borderId="10" xfId="0" applyFont="1" applyFill="1" applyBorder="1" applyAlignment="1">
      <alignment horizontal="center"/>
    </xf>
    <xf numFmtId="49" fontId="8" fillId="9" borderId="21" xfId="0" applyNumberFormat="1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/>
    </xf>
    <xf numFmtId="49" fontId="8" fillId="26" borderId="22" xfId="0" applyNumberFormat="1" applyFont="1" applyFill="1" applyBorder="1" applyAlignment="1">
      <alignment horizontal="center" vertical="center"/>
    </xf>
    <xf numFmtId="49" fontId="8" fillId="22" borderId="22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49" fontId="8" fillId="12" borderId="21" xfId="0" applyNumberFormat="1" applyFont="1" applyFill="1" applyBorder="1" applyAlignment="1">
      <alignment horizontal="center" vertical="center"/>
    </xf>
    <xf numFmtId="49" fontId="8" fillId="12" borderId="22" xfId="0" applyNumberFormat="1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/>
    </xf>
    <xf numFmtId="0" fontId="20" fillId="34" borderId="3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49" fontId="28" fillId="14" borderId="6" xfId="0" applyNumberFormat="1" applyFont="1" applyFill="1" applyBorder="1" applyAlignment="1" applyProtection="1">
      <alignment horizontal="center" vertical="center"/>
    </xf>
    <xf numFmtId="49" fontId="8" fillId="9" borderId="8" xfId="0" applyNumberFormat="1" applyFont="1" applyFill="1" applyBorder="1" applyAlignment="1">
      <alignment horizontal="center" vertical="center"/>
    </xf>
    <xf numFmtId="49" fontId="28" fillId="11" borderId="8" xfId="0" applyNumberFormat="1" applyFont="1" applyFill="1" applyBorder="1" applyAlignment="1" applyProtection="1">
      <alignment horizontal="center" vertical="center"/>
    </xf>
    <xf numFmtId="49" fontId="28" fillId="14" borderId="10" xfId="0" applyNumberFormat="1" applyFont="1" applyFill="1" applyBorder="1" applyAlignment="1" applyProtection="1">
      <alignment horizontal="center" vertical="center"/>
    </xf>
    <xf numFmtId="49" fontId="28" fillId="5" borderId="6" xfId="0" applyNumberFormat="1" applyFont="1" applyFill="1" applyBorder="1" applyAlignment="1" applyProtection="1">
      <alignment horizontal="center" vertical="center"/>
    </xf>
    <xf numFmtId="49" fontId="28" fillId="10" borderId="8" xfId="0" applyNumberFormat="1" applyFont="1" applyFill="1" applyBorder="1" applyAlignment="1">
      <alignment horizontal="center" vertical="center"/>
    </xf>
    <xf numFmtId="49" fontId="8" fillId="13" borderId="8" xfId="0" applyNumberFormat="1" applyFont="1" applyFill="1" applyBorder="1" applyAlignment="1">
      <alignment horizontal="center" vertical="center"/>
    </xf>
    <xf numFmtId="49" fontId="28" fillId="14" borderId="8" xfId="0" applyNumberFormat="1" applyFont="1" applyFill="1" applyBorder="1" applyAlignment="1" applyProtection="1">
      <alignment horizontal="center" vertical="center"/>
    </xf>
    <xf numFmtId="49" fontId="8" fillId="12" borderId="8" xfId="0" applyNumberFormat="1" applyFont="1" applyFill="1" applyBorder="1" applyAlignment="1">
      <alignment horizontal="center" vertical="center"/>
    </xf>
    <xf numFmtId="0" fontId="20" fillId="0" borderId="39" xfId="0" applyFont="1" applyBorder="1">
      <alignment vertical="center"/>
    </xf>
    <xf numFmtId="0" fontId="20" fillId="0" borderId="4" xfId="0" applyFont="1" applyBorder="1">
      <alignment vertical="center"/>
    </xf>
    <xf numFmtId="0" fontId="10" fillId="19" borderId="4" xfId="0" applyFont="1" applyFill="1" applyBorder="1">
      <alignment vertical="center"/>
    </xf>
    <xf numFmtId="56" fontId="20" fillId="0" borderId="4" xfId="0" applyNumberFormat="1" applyFont="1" applyBorder="1" applyAlignment="1">
      <alignment horizontal="right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49" fontId="28" fillId="11" borderId="40" xfId="0" applyNumberFormat="1" applyFont="1" applyFill="1" applyBorder="1" applyAlignment="1" applyProtection="1">
      <alignment horizontal="center" vertical="center"/>
    </xf>
    <xf numFmtId="0" fontId="20" fillId="0" borderId="15" xfId="0" applyFont="1" applyBorder="1" applyAlignment="1">
      <alignment horizontal="center"/>
    </xf>
    <xf numFmtId="49" fontId="8" fillId="19" borderId="21" xfId="0" applyNumberFormat="1" applyFont="1" applyFill="1" applyBorder="1" applyAlignment="1">
      <alignment horizontal="center" vertical="center"/>
    </xf>
    <xf numFmtId="49" fontId="28" fillId="10" borderId="22" xfId="0" applyNumberFormat="1" applyFont="1" applyFill="1" applyBorder="1" applyAlignment="1">
      <alignment horizontal="center" vertical="center"/>
    </xf>
    <xf numFmtId="49" fontId="28" fillId="5" borderId="21" xfId="0" applyNumberFormat="1" applyFont="1" applyFill="1" applyBorder="1" applyAlignment="1" applyProtection="1">
      <alignment horizontal="center" vertical="center"/>
    </xf>
    <xf numFmtId="49" fontId="8" fillId="9" borderId="22" xfId="0" applyNumberFormat="1" applyFont="1" applyFill="1" applyBorder="1" applyAlignment="1">
      <alignment horizontal="center" vertical="center"/>
    </xf>
    <xf numFmtId="49" fontId="8" fillId="26" borderId="21" xfId="0" applyNumberFormat="1" applyFont="1" applyFill="1" applyBorder="1" applyAlignment="1">
      <alignment horizontal="center" vertical="center"/>
    </xf>
    <xf numFmtId="49" fontId="8" fillId="17" borderId="22" xfId="0" applyNumberFormat="1" applyFont="1" applyFill="1" applyBorder="1" applyAlignment="1">
      <alignment horizontal="center" vertical="center"/>
    </xf>
    <xf numFmtId="49" fontId="28" fillId="10" borderId="21" xfId="0" applyNumberFormat="1" applyFont="1" applyFill="1" applyBorder="1" applyAlignment="1">
      <alignment horizontal="center" vertical="center"/>
    </xf>
    <xf numFmtId="49" fontId="8" fillId="13" borderId="22" xfId="0" applyNumberFormat="1" applyFont="1" applyFill="1" applyBorder="1" applyAlignment="1">
      <alignment horizontal="center" vertical="center"/>
    </xf>
    <xf numFmtId="49" fontId="8" fillId="7" borderId="22" xfId="0" applyNumberFormat="1" applyFont="1" applyFill="1" applyBorder="1" applyAlignment="1">
      <alignment horizontal="center" vertical="center"/>
    </xf>
    <xf numFmtId="49" fontId="28" fillId="11" borderId="21" xfId="0" applyNumberFormat="1" applyFont="1" applyFill="1" applyBorder="1" applyAlignment="1" applyProtection="1">
      <alignment horizontal="center" vertical="center"/>
    </xf>
    <xf numFmtId="49" fontId="28" fillId="11" borderId="22" xfId="0" applyNumberFormat="1" applyFont="1" applyFill="1" applyBorder="1" applyAlignment="1" applyProtection="1">
      <alignment horizontal="center" vertical="center"/>
    </xf>
    <xf numFmtId="49" fontId="8" fillId="8" borderId="21" xfId="0" applyNumberFormat="1" applyFont="1" applyFill="1" applyBorder="1" applyAlignment="1">
      <alignment horizontal="center" vertical="center"/>
    </xf>
    <xf numFmtId="49" fontId="28" fillId="14" borderId="21" xfId="0" applyNumberFormat="1" applyFont="1" applyFill="1" applyBorder="1" applyAlignment="1" applyProtection="1">
      <alignment horizontal="center" vertical="center"/>
    </xf>
    <xf numFmtId="49" fontId="8" fillId="19" borderId="22" xfId="0" applyNumberFormat="1" applyFont="1" applyFill="1" applyBorder="1" applyAlignment="1">
      <alignment horizontal="center" vertical="center"/>
    </xf>
    <xf numFmtId="49" fontId="8" fillId="17" borderId="21" xfId="0" applyNumberFormat="1" applyFont="1" applyFill="1" applyBorder="1" applyAlignment="1">
      <alignment horizontal="center" vertical="center"/>
    </xf>
    <xf numFmtId="49" fontId="8" fillId="8" borderId="22" xfId="0" applyNumberFormat="1" applyFont="1" applyFill="1" applyBorder="1" applyAlignment="1">
      <alignment horizontal="center" vertical="center"/>
    </xf>
    <xf numFmtId="49" fontId="28" fillId="25" borderId="21" xfId="0" applyNumberFormat="1" applyFont="1" applyFill="1" applyBorder="1" applyAlignment="1" applyProtection="1">
      <alignment horizontal="center" vertical="center"/>
    </xf>
    <xf numFmtId="49" fontId="8" fillId="13" borderId="21" xfId="0" applyNumberFormat="1" applyFont="1" applyFill="1" applyBorder="1" applyAlignment="1">
      <alignment horizontal="center" vertical="center"/>
    </xf>
    <xf numFmtId="49" fontId="28" fillId="14" borderId="22" xfId="0" applyNumberFormat="1" applyFont="1" applyFill="1" applyBorder="1" applyAlignment="1" applyProtection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4822"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6"/>
        </patternFill>
      </fill>
    </dxf>
  </dxfs>
  <tableStyles count="0" defaultTableStyle="TableStyleMedium9" defaultPivotStyle="PivotStyleLight16"/>
  <colors>
    <mruColors>
      <color rgb="FFF5F5DC"/>
      <color rgb="FFE5F3F7"/>
      <color rgb="FFB9E6C8"/>
      <color rgb="FF99FFCC"/>
      <color rgb="FFFFCC66"/>
      <color rgb="FFEF810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" name="テーブル1" displayName="テーブル1" ref="B4:F21" totalsRowShown="0" headerRowDxfId="1233" headerRowBorderDxfId="1232" tableBorderDxfId="1231" totalsRowBorderDxfId="1230" headerRowCellStyle="桁区切り">
  <tableColumns count="5">
    <tableColumn id="1" name="ﾁｪｯｸ" dataDxfId="1229"/>
    <tableColumn id="2" name="名前" dataDxfId="1228"/>
    <tableColumn id="3" name="買値" dataDxfId="1227" dataCellStyle="桁区切り"/>
    <tableColumn id="4" name="売値" dataDxfId="1226" dataCellStyle="桁区切り">
      <calculatedColumnFormula>ROUNDDOWN(D5/4,0)</calculatedColumnFormula>
    </tableColumn>
    <tableColumn id="5" name="備考" dataDxfId="1225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id="6" name="テーブル6" displayName="テーブル6" ref="H4:L21" totalsRowShown="0" headerRowDxfId="1224" headerRowBorderDxfId="1223" tableBorderDxfId="1222" totalsRowBorderDxfId="1221" headerRowCellStyle="桁区切り">
  <tableColumns count="5">
    <tableColumn id="1" name="ﾁｪｯｸ" dataDxfId="1220"/>
    <tableColumn id="2" name="名前" dataDxfId="1219"/>
    <tableColumn id="3" name="買値" dataDxfId="1218" dataCellStyle="桁区切り"/>
    <tableColumn id="4" name="売値" dataDxfId="1217" dataCellStyle="桁区切り">
      <calculatedColumnFormula>ROUNDDOWN(J5/4,0)</calculatedColumnFormula>
    </tableColumn>
    <tableColumn id="5" name="備考" dataDxfId="1216"/>
  </tableColumns>
  <tableStyleInfo name="TableStyleLight19" showFirstColumn="0" showLastColumn="0" showRowStripes="1" showColumnStripes="0"/>
</table>
</file>

<file path=xl/tables/table3.xml><?xml version="1.0" encoding="utf-8"?>
<table xmlns="http://schemas.openxmlformats.org/spreadsheetml/2006/main" id="9" name="テーブル9" displayName="テーブル9" ref="F5:H32" totalsRowShown="0" headerRowDxfId="1215" headerRowBorderDxfId="1214" tableBorderDxfId="1213" totalsRowBorderDxfId="1212">
  <tableColumns count="3">
    <tableColumn id="1" name="ﾁｪｯｸ" dataDxfId="1211"/>
    <tableColumn id="2" name="名前" dataDxfId="1210"/>
    <tableColumn id="3" name="備考" dataDxfId="1209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10" name="テーブル10" displayName="テーブル10" ref="B5:D32" totalsRowShown="0" headerRowDxfId="1208" headerRowBorderDxfId="1207" tableBorderDxfId="1206" totalsRowBorderDxfId="1205">
  <tableColumns count="3">
    <tableColumn id="1" name="ﾁｪｯｸ" dataDxfId="1204"/>
    <tableColumn id="2" name="名前" dataDxfId="1203"/>
    <tableColumn id="3" name="備考" dataDxfId="1202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13" name="テーブル1114" displayName="テーブル1114" ref="B6:E18" totalsRowShown="0" headerRowDxfId="34" headerRowBorderDxfId="33" tableBorderDxfId="32" totalsRowBorderDxfId="31" headerRowCellStyle="桁区切り">
  <tableColumns count="4">
    <tableColumn id="1" name="ﾁｪｯｸ" dataDxfId="30"/>
    <tableColumn id="2" name="名前" dataDxfId="29"/>
    <tableColumn id="4" name="売値" dataDxfId="28" dataCellStyle="桁区切り"/>
    <tableColumn id="5" name="モチーフ" dataDxfId="27"/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id="14" name="テーブル1215" displayName="テーブル1215" ref="G6:J18" totalsRowShown="0" headerRowDxfId="26" headerRowBorderDxfId="25" tableBorderDxfId="24" totalsRowBorderDxfId="23" headerRowCellStyle="桁区切り">
  <tableColumns count="4">
    <tableColumn id="1" name="ﾁｪｯｸ" dataDxfId="22"/>
    <tableColumn id="2" name="名前" dataDxfId="21"/>
    <tableColumn id="4" name="売値" dataDxfId="20" dataCellStyle="桁区切り"/>
    <tableColumn id="5" name="モチーフ" dataDxfId="19"/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id="15" name="テーブル1116" displayName="テーブル1116" ref="B22:E34" totalsRowShown="0" headerRowDxfId="18" headerRowBorderDxfId="17" tableBorderDxfId="16" totalsRowBorderDxfId="15" headerRowCellStyle="桁区切り">
  <tableColumns count="4">
    <tableColumn id="1" name="ﾁｪｯｸ" dataDxfId="14"/>
    <tableColumn id="2" name="名前" dataDxfId="13"/>
    <tableColumn id="4" name="売値" dataDxfId="12" dataCellStyle="桁区切り"/>
    <tableColumn id="5" name="備考" dataDxfId="11"/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id="16" name="テーブル1217" displayName="テーブル1217" ref="G22:J34" totalsRowShown="0" headerRowDxfId="10" headerRowBorderDxfId="9" tableBorderDxfId="8" totalsRowBorderDxfId="7" headerRowCellStyle="桁区切り">
  <tableColumns count="4">
    <tableColumn id="1" name="ﾁｪｯｸ" dataDxfId="6"/>
    <tableColumn id="2" name="名前" dataDxfId="5"/>
    <tableColumn id="4" name="売値" dataDxfId="4" dataCellStyle="桁区切り"/>
    <tableColumn id="5" name="備考" dataDxfId="3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table" Target="../tables/table5.xml"/><Relationship Id="rId4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7"/>
  <sheetViews>
    <sheetView tabSelected="1" zoomScaleNormal="10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A2" sqref="A2"/>
    </sheetView>
  </sheetViews>
  <sheetFormatPr defaultRowHeight="16.5" customHeight="1"/>
  <cols>
    <col min="1" max="1" width="7.375" style="5" customWidth="1"/>
    <col min="2" max="2" width="6.625" style="38" customWidth="1"/>
    <col min="3" max="3" width="24.5" customWidth="1"/>
    <col min="4" max="4" width="30.875" bestFit="1" customWidth="1"/>
    <col min="5" max="5" width="10.5" bestFit="1" customWidth="1"/>
    <col min="6" max="6" width="10.5" style="12" bestFit="1" customWidth="1"/>
    <col min="7" max="7" width="16.75" bestFit="1" customWidth="1"/>
    <col min="8" max="9" width="7.375" customWidth="1"/>
    <col min="10" max="10" width="10.625" customWidth="1"/>
    <col min="11" max="11" width="7.875" customWidth="1"/>
    <col min="12" max="12" width="8.875" customWidth="1"/>
    <col min="13" max="13" width="30.875" bestFit="1" customWidth="1"/>
    <col min="14" max="14" width="15.75" bestFit="1" customWidth="1"/>
  </cols>
  <sheetData>
    <row r="1" spans="1:22" ht="16.5" customHeight="1">
      <c r="A1" s="4" t="s">
        <v>0</v>
      </c>
      <c r="C1" s="8"/>
      <c r="E1" s="12"/>
    </row>
    <row r="2" spans="1:22" ht="16.5" customHeight="1">
      <c r="B2" s="83"/>
      <c r="C2" s="8"/>
      <c r="E2" s="12"/>
    </row>
    <row r="3" spans="1:22" ht="16.5" customHeight="1">
      <c r="A3" s="8" t="s">
        <v>2081</v>
      </c>
      <c r="B3" s="84"/>
      <c r="C3" s="9"/>
      <c r="D3" s="9"/>
      <c r="E3" s="12"/>
    </row>
    <row r="4" spans="1:22" ht="16.5" customHeight="1">
      <c r="A4" s="308" t="s">
        <v>2928</v>
      </c>
      <c r="B4" s="84"/>
      <c r="E4" s="12"/>
    </row>
    <row r="5" spans="1:22" ht="16.5" customHeight="1">
      <c r="A5" s="75" t="s">
        <v>2590</v>
      </c>
      <c r="B5" s="84"/>
      <c r="E5" s="12"/>
    </row>
    <row r="6" spans="1:22" ht="16.5" customHeight="1">
      <c r="A6" s="75"/>
      <c r="B6" s="84"/>
      <c r="E6" s="12"/>
    </row>
    <row r="7" spans="1:22" ht="16.5" customHeight="1">
      <c r="B7" s="84"/>
      <c r="C7" s="87">
        <f>COUNTA(B11:B707)</f>
        <v>0</v>
      </c>
      <c r="E7" s="12"/>
    </row>
    <row r="8" spans="1:22" ht="16.5" customHeight="1">
      <c r="B8" s="85"/>
    </row>
    <row r="9" spans="1:22" ht="16.5" customHeight="1">
      <c r="A9" s="6" t="s">
        <v>1</v>
      </c>
      <c r="B9" s="2" t="s">
        <v>529</v>
      </c>
      <c r="C9" s="2" t="s">
        <v>2</v>
      </c>
      <c r="D9" s="2" t="s">
        <v>530</v>
      </c>
      <c r="E9" s="13" t="s">
        <v>545</v>
      </c>
      <c r="F9" s="13" t="s">
        <v>547</v>
      </c>
      <c r="G9" s="2" t="s">
        <v>548</v>
      </c>
      <c r="H9" s="2" t="s">
        <v>554</v>
      </c>
      <c r="I9" s="2" t="s">
        <v>559</v>
      </c>
      <c r="J9" s="2" t="s">
        <v>2894</v>
      </c>
      <c r="K9" s="2" t="s">
        <v>564</v>
      </c>
      <c r="L9" s="2" t="s">
        <v>569</v>
      </c>
      <c r="M9" s="2" t="s">
        <v>571</v>
      </c>
      <c r="N9" s="13" t="str">
        <f>"ﾌﾘﾏ(2.9844)"</f>
        <v>ﾌﾘﾏ(2.9844)</v>
      </c>
      <c r="O9" s="13" t="str">
        <f>"２．９"</f>
        <v>２．９</v>
      </c>
      <c r="P9" s="13" t="str">
        <f>"２．８５"</f>
        <v>２．８５</v>
      </c>
      <c r="Q9" s="13" t="str">
        <f>"２．８"</f>
        <v>２．８</v>
      </c>
      <c r="R9" s="13" t="str">
        <f>"２．７５"</f>
        <v>２．７５</v>
      </c>
      <c r="S9" s="13" t="str">
        <f>"２．５"</f>
        <v>２．５</v>
      </c>
      <c r="T9" s="13" t="str">
        <f>"２．３"</f>
        <v>２．３</v>
      </c>
      <c r="U9" s="13" t="str">
        <f>"２"</f>
        <v>２</v>
      </c>
      <c r="V9" s="13" t="s">
        <v>572</v>
      </c>
    </row>
    <row r="10" spans="1:22" ht="16.5" customHeight="1">
      <c r="A10" s="6"/>
      <c r="B10" s="2"/>
      <c r="C10" s="2"/>
      <c r="D10" s="2"/>
      <c r="E10" s="13"/>
      <c r="F10" s="13"/>
      <c r="G10" s="312"/>
      <c r="H10" s="2"/>
      <c r="I10" s="2"/>
      <c r="J10" s="2"/>
      <c r="K10" s="2"/>
      <c r="L10" s="2"/>
      <c r="M10" s="2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6.5" customHeight="1">
      <c r="A11" s="7">
        <v>1</v>
      </c>
      <c r="B11" s="19"/>
      <c r="C11" s="77" t="s">
        <v>3</v>
      </c>
      <c r="D11" s="3" t="s">
        <v>531</v>
      </c>
      <c r="E11" s="14">
        <v>2540</v>
      </c>
      <c r="F11" s="114">
        <f t="shared" ref="F11:F42" si="0">ROUNDDOWN(E11/4,0)</f>
        <v>635</v>
      </c>
      <c r="G11" s="18" t="s">
        <v>2088</v>
      </c>
      <c r="H11" s="20" t="s">
        <v>2909</v>
      </c>
      <c r="I11" s="28" t="s">
        <v>557</v>
      </c>
      <c r="J11" s="31" t="s">
        <v>2086</v>
      </c>
      <c r="K11" s="31" t="s">
        <v>565</v>
      </c>
      <c r="L11" s="31"/>
      <c r="M11" s="3"/>
      <c r="N11" s="33">
        <f t="shared" ref="N11:N42" si="1">ROUNDDOWN(F11*2.9844,0)</f>
        <v>1895</v>
      </c>
      <c r="O11" s="15">
        <f t="shared" ref="O11:O42" si="2">ROUNDDOWN(F11*2.9,0)</f>
        <v>1841</v>
      </c>
      <c r="P11" s="15">
        <f t="shared" ref="P11:P42" si="3">ROUNDDOWN(F11*2.85,0)</f>
        <v>1809</v>
      </c>
      <c r="Q11" s="15">
        <f t="shared" ref="Q11:Q42" si="4">ROUNDDOWN(F11*2.8,0)</f>
        <v>1778</v>
      </c>
      <c r="R11" s="15">
        <f t="shared" ref="R11:R42" si="5">ROUNDDOWN(F11*2.75,0)</f>
        <v>1746</v>
      </c>
      <c r="S11" s="15">
        <f t="shared" ref="S11:S42" si="6">ROUNDDOWN(F11*2.5,0)</f>
        <v>1587</v>
      </c>
      <c r="T11" s="15">
        <f t="shared" ref="T11:T42" si="7">ROUNDDOWN(F11*2.3,0)</f>
        <v>1460</v>
      </c>
      <c r="U11" s="15">
        <f t="shared" ref="U11:U42" si="8">ROUNDDOWN(F11*2,0)</f>
        <v>1270</v>
      </c>
      <c r="V11" s="15">
        <f t="shared" ref="V11:V42" si="9">ROUNDDOWN(F11*0,0)</f>
        <v>0</v>
      </c>
    </row>
    <row r="12" spans="1:22" ht="16.5" customHeight="1">
      <c r="A12" s="7">
        <v>2</v>
      </c>
      <c r="B12" s="19"/>
      <c r="C12" s="77" t="s">
        <v>4</v>
      </c>
      <c r="D12" s="3" t="s">
        <v>531</v>
      </c>
      <c r="E12" s="15">
        <v>2400</v>
      </c>
      <c r="F12" s="114">
        <f t="shared" si="0"/>
        <v>600</v>
      </c>
      <c r="G12" s="18"/>
      <c r="H12" s="20" t="s">
        <v>2909</v>
      </c>
      <c r="I12" s="20" t="s">
        <v>2909</v>
      </c>
      <c r="J12" s="31" t="s">
        <v>2086</v>
      </c>
      <c r="K12" s="31" t="s">
        <v>566</v>
      </c>
      <c r="L12" s="31" t="s">
        <v>2586</v>
      </c>
      <c r="M12" s="3"/>
      <c r="N12" s="33">
        <f t="shared" si="1"/>
        <v>1790</v>
      </c>
      <c r="O12" s="15">
        <f t="shared" si="2"/>
        <v>1740</v>
      </c>
      <c r="P12" s="15">
        <f t="shared" si="3"/>
        <v>1710</v>
      </c>
      <c r="Q12" s="15">
        <f t="shared" si="4"/>
        <v>1680</v>
      </c>
      <c r="R12" s="15">
        <f t="shared" si="5"/>
        <v>1650</v>
      </c>
      <c r="S12" s="15">
        <f t="shared" si="6"/>
        <v>1500</v>
      </c>
      <c r="T12" s="15">
        <f t="shared" si="7"/>
        <v>1380</v>
      </c>
      <c r="U12" s="15">
        <f t="shared" si="8"/>
        <v>1200</v>
      </c>
      <c r="V12" s="15">
        <f t="shared" si="9"/>
        <v>0</v>
      </c>
    </row>
    <row r="13" spans="1:22" ht="16.5" customHeight="1">
      <c r="A13" s="7">
        <v>3</v>
      </c>
      <c r="B13" s="19"/>
      <c r="C13" s="77" t="s">
        <v>5</v>
      </c>
      <c r="D13" s="3" t="s">
        <v>531</v>
      </c>
      <c r="E13" s="15">
        <v>2180</v>
      </c>
      <c r="F13" s="114">
        <f t="shared" si="0"/>
        <v>545</v>
      </c>
      <c r="G13" s="18"/>
      <c r="H13" s="20" t="s">
        <v>2909</v>
      </c>
      <c r="I13" s="20" t="s">
        <v>2909</v>
      </c>
      <c r="J13" s="31" t="s">
        <v>2086</v>
      </c>
      <c r="K13" s="31" t="s">
        <v>566</v>
      </c>
      <c r="L13" s="31" t="s">
        <v>2586</v>
      </c>
      <c r="M13" s="3"/>
      <c r="N13" s="33">
        <f t="shared" si="1"/>
        <v>1626</v>
      </c>
      <c r="O13" s="15">
        <f t="shared" si="2"/>
        <v>1580</v>
      </c>
      <c r="P13" s="15">
        <f t="shared" si="3"/>
        <v>1553</v>
      </c>
      <c r="Q13" s="15">
        <f t="shared" si="4"/>
        <v>1526</v>
      </c>
      <c r="R13" s="15">
        <f t="shared" si="5"/>
        <v>1498</v>
      </c>
      <c r="S13" s="15">
        <f t="shared" si="6"/>
        <v>1362</v>
      </c>
      <c r="T13" s="15">
        <f t="shared" si="7"/>
        <v>1253</v>
      </c>
      <c r="U13" s="15">
        <f t="shared" si="8"/>
        <v>1090</v>
      </c>
      <c r="V13" s="15">
        <f t="shared" si="9"/>
        <v>0</v>
      </c>
    </row>
    <row r="14" spans="1:22" ht="16.5" customHeight="1">
      <c r="A14" s="7">
        <v>4</v>
      </c>
      <c r="B14" s="19"/>
      <c r="C14" s="77" t="s">
        <v>6</v>
      </c>
      <c r="D14" s="3" t="s">
        <v>531</v>
      </c>
      <c r="E14" s="15">
        <v>1900</v>
      </c>
      <c r="F14" s="114">
        <f t="shared" si="0"/>
        <v>475</v>
      </c>
      <c r="G14" s="18"/>
      <c r="H14" s="20" t="s">
        <v>2909</v>
      </c>
      <c r="I14" s="20" t="s">
        <v>2909</v>
      </c>
      <c r="J14" s="31" t="s">
        <v>2086</v>
      </c>
      <c r="K14" s="31" t="s">
        <v>567</v>
      </c>
      <c r="L14" s="31"/>
      <c r="M14" s="3"/>
      <c r="N14" s="33">
        <f t="shared" si="1"/>
        <v>1417</v>
      </c>
      <c r="O14" s="15">
        <f t="shared" si="2"/>
        <v>1377</v>
      </c>
      <c r="P14" s="15">
        <f t="shared" si="3"/>
        <v>1353</v>
      </c>
      <c r="Q14" s="15">
        <f t="shared" si="4"/>
        <v>1330</v>
      </c>
      <c r="R14" s="15">
        <f t="shared" si="5"/>
        <v>1306</v>
      </c>
      <c r="S14" s="15">
        <f t="shared" si="6"/>
        <v>1187</v>
      </c>
      <c r="T14" s="15">
        <f t="shared" si="7"/>
        <v>1092</v>
      </c>
      <c r="U14" s="15">
        <f t="shared" si="8"/>
        <v>950</v>
      </c>
      <c r="V14" s="15">
        <f t="shared" si="9"/>
        <v>0</v>
      </c>
    </row>
    <row r="15" spans="1:22" ht="16.5" customHeight="1">
      <c r="A15" s="7">
        <v>5</v>
      </c>
      <c r="B15" s="19"/>
      <c r="C15" s="77" t="s">
        <v>7</v>
      </c>
      <c r="D15" s="3" t="s">
        <v>531</v>
      </c>
      <c r="E15" s="15">
        <v>1400</v>
      </c>
      <c r="F15" s="114">
        <f t="shared" si="0"/>
        <v>350</v>
      </c>
      <c r="G15" s="18"/>
      <c r="H15" s="20" t="s">
        <v>2909</v>
      </c>
      <c r="I15" s="22" t="s">
        <v>2905</v>
      </c>
      <c r="J15" s="31" t="s">
        <v>2086</v>
      </c>
      <c r="K15" s="31" t="s">
        <v>566</v>
      </c>
      <c r="L15" s="31"/>
      <c r="M15" s="3"/>
      <c r="N15" s="33">
        <f t="shared" si="1"/>
        <v>1044</v>
      </c>
      <c r="O15" s="15">
        <f t="shared" si="2"/>
        <v>1015</v>
      </c>
      <c r="P15" s="15">
        <f t="shared" si="3"/>
        <v>997</v>
      </c>
      <c r="Q15" s="15">
        <f t="shared" si="4"/>
        <v>980</v>
      </c>
      <c r="R15" s="15">
        <f t="shared" si="5"/>
        <v>962</v>
      </c>
      <c r="S15" s="15">
        <f t="shared" si="6"/>
        <v>875</v>
      </c>
      <c r="T15" s="15">
        <f t="shared" si="7"/>
        <v>805</v>
      </c>
      <c r="U15" s="15">
        <f t="shared" si="8"/>
        <v>700</v>
      </c>
      <c r="V15" s="15">
        <f t="shared" si="9"/>
        <v>0</v>
      </c>
    </row>
    <row r="16" spans="1:22" ht="16.5" customHeight="1">
      <c r="A16" s="7">
        <v>6</v>
      </c>
      <c r="B16" s="19"/>
      <c r="C16" s="77" t="s">
        <v>8</v>
      </c>
      <c r="D16" s="3" t="s">
        <v>531</v>
      </c>
      <c r="E16" s="15">
        <v>2300</v>
      </c>
      <c r="F16" s="114">
        <f t="shared" si="0"/>
        <v>575</v>
      </c>
      <c r="G16" s="18" t="s">
        <v>2088</v>
      </c>
      <c r="H16" s="20" t="s">
        <v>2909</v>
      </c>
      <c r="I16" s="20" t="s">
        <v>2909</v>
      </c>
      <c r="J16" s="31" t="s">
        <v>2086</v>
      </c>
      <c r="K16" s="31" t="s">
        <v>567</v>
      </c>
      <c r="L16" s="31" t="s">
        <v>2587</v>
      </c>
      <c r="M16" s="3"/>
      <c r="N16" s="33">
        <f t="shared" si="1"/>
        <v>1716</v>
      </c>
      <c r="O16" s="15">
        <f t="shared" si="2"/>
        <v>1667</v>
      </c>
      <c r="P16" s="15">
        <f t="shared" si="3"/>
        <v>1638</v>
      </c>
      <c r="Q16" s="15">
        <f t="shared" si="4"/>
        <v>1610</v>
      </c>
      <c r="R16" s="15">
        <f t="shared" si="5"/>
        <v>1581</v>
      </c>
      <c r="S16" s="15">
        <f t="shared" si="6"/>
        <v>1437</v>
      </c>
      <c r="T16" s="15">
        <f t="shared" si="7"/>
        <v>1322</v>
      </c>
      <c r="U16" s="15">
        <f t="shared" si="8"/>
        <v>1150</v>
      </c>
      <c r="V16" s="15">
        <f t="shared" si="9"/>
        <v>0</v>
      </c>
    </row>
    <row r="17" spans="1:22" ht="16.5" customHeight="1">
      <c r="A17" s="7">
        <v>7</v>
      </c>
      <c r="B17" s="19"/>
      <c r="C17" s="77" t="s">
        <v>9</v>
      </c>
      <c r="D17" s="3" t="s">
        <v>531</v>
      </c>
      <c r="E17" s="15">
        <v>1600</v>
      </c>
      <c r="F17" s="114">
        <f t="shared" si="0"/>
        <v>400</v>
      </c>
      <c r="G17" s="18"/>
      <c r="H17" s="20" t="s">
        <v>2909</v>
      </c>
      <c r="I17" s="20" t="s">
        <v>2909</v>
      </c>
      <c r="J17" s="31" t="s">
        <v>2086</v>
      </c>
      <c r="K17" s="31" t="s">
        <v>566</v>
      </c>
      <c r="L17" s="31" t="s">
        <v>2587</v>
      </c>
      <c r="M17" s="3"/>
      <c r="N17" s="33">
        <f t="shared" si="1"/>
        <v>1193</v>
      </c>
      <c r="O17" s="15">
        <f t="shared" si="2"/>
        <v>1160</v>
      </c>
      <c r="P17" s="15">
        <f t="shared" si="3"/>
        <v>1140</v>
      </c>
      <c r="Q17" s="15">
        <f t="shared" si="4"/>
        <v>1120</v>
      </c>
      <c r="R17" s="15">
        <f t="shared" si="5"/>
        <v>1100</v>
      </c>
      <c r="S17" s="15">
        <f t="shared" si="6"/>
        <v>1000</v>
      </c>
      <c r="T17" s="15">
        <f t="shared" si="7"/>
        <v>920</v>
      </c>
      <c r="U17" s="15">
        <f t="shared" si="8"/>
        <v>800</v>
      </c>
      <c r="V17" s="15">
        <f t="shared" si="9"/>
        <v>0</v>
      </c>
    </row>
    <row r="18" spans="1:22" ht="16.5" customHeight="1">
      <c r="A18" s="7">
        <v>8</v>
      </c>
      <c r="B18" s="19"/>
      <c r="C18" s="77" t="s">
        <v>10</v>
      </c>
      <c r="D18" s="3" t="s">
        <v>531</v>
      </c>
      <c r="E18" s="15">
        <v>1800</v>
      </c>
      <c r="F18" s="114">
        <f t="shared" si="0"/>
        <v>450</v>
      </c>
      <c r="G18" s="18"/>
      <c r="H18" s="69" t="s">
        <v>2903</v>
      </c>
      <c r="I18" s="68" t="s">
        <v>2902</v>
      </c>
      <c r="J18" s="31" t="s">
        <v>2086</v>
      </c>
      <c r="K18" s="31" t="s">
        <v>566</v>
      </c>
      <c r="L18" s="31" t="s">
        <v>570</v>
      </c>
      <c r="M18" s="3"/>
      <c r="N18" s="33">
        <f t="shared" si="1"/>
        <v>1342</v>
      </c>
      <c r="O18" s="15">
        <f t="shared" si="2"/>
        <v>1305</v>
      </c>
      <c r="P18" s="15">
        <f t="shared" si="3"/>
        <v>1282</v>
      </c>
      <c r="Q18" s="15">
        <f t="shared" si="4"/>
        <v>1260</v>
      </c>
      <c r="R18" s="15">
        <f t="shared" si="5"/>
        <v>1237</v>
      </c>
      <c r="S18" s="15">
        <f t="shared" si="6"/>
        <v>1125</v>
      </c>
      <c r="T18" s="15">
        <f t="shared" si="7"/>
        <v>1035</v>
      </c>
      <c r="U18" s="15">
        <f t="shared" si="8"/>
        <v>900</v>
      </c>
      <c r="V18" s="15">
        <f t="shared" si="9"/>
        <v>0</v>
      </c>
    </row>
    <row r="19" spans="1:22" ht="16.5" customHeight="1">
      <c r="A19" s="7">
        <v>9</v>
      </c>
      <c r="B19" s="19"/>
      <c r="C19" s="77" t="s">
        <v>11</v>
      </c>
      <c r="D19" s="3" t="s">
        <v>531</v>
      </c>
      <c r="E19" s="15">
        <v>2250</v>
      </c>
      <c r="F19" s="114">
        <f t="shared" si="0"/>
        <v>562</v>
      </c>
      <c r="G19" s="18"/>
      <c r="H19" s="20" t="s">
        <v>2909</v>
      </c>
      <c r="I19" s="20" t="s">
        <v>2909</v>
      </c>
      <c r="J19" s="31" t="s">
        <v>2086</v>
      </c>
      <c r="K19" s="31" t="s">
        <v>567</v>
      </c>
      <c r="L19" s="31"/>
      <c r="M19" s="3"/>
      <c r="N19" s="33">
        <f t="shared" si="1"/>
        <v>1677</v>
      </c>
      <c r="O19" s="15">
        <f t="shared" si="2"/>
        <v>1629</v>
      </c>
      <c r="P19" s="15">
        <f t="shared" si="3"/>
        <v>1601</v>
      </c>
      <c r="Q19" s="15">
        <f t="shared" si="4"/>
        <v>1573</v>
      </c>
      <c r="R19" s="15">
        <f t="shared" si="5"/>
        <v>1545</v>
      </c>
      <c r="S19" s="15">
        <f t="shared" si="6"/>
        <v>1405</v>
      </c>
      <c r="T19" s="15">
        <f t="shared" si="7"/>
        <v>1292</v>
      </c>
      <c r="U19" s="15">
        <f t="shared" si="8"/>
        <v>1124</v>
      </c>
      <c r="V19" s="15">
        <f t="shared" si="9"/>
        <v>0</v>
      </c>
    </row>
    <row r="20" spans="1:22" ht="16.5" customHeight="1">
      <c r="A20" s="7">
        <v>10</v>
      </c>
      <c r="B20" s="19"/>
      <c r="C20" s="77" t="s">
        <v>12</v>
      </c>
      <c r="D20" s="3" t="s">
        <v>531</v>
      </c>
      <c r="E20" s="15">
        <v>1800</v>
      </c>
      <c r="F20" s="114">
        <f t="shared" si="0"/>
        <v>450</v>
      </c>
      <c r="G20" s="18" t="s">
        <v>550</v>
      </c>
      <c r="H20" s="20" t="s">
        <v>2909</v>
      </c>
      <c r="I20" s="20" t="s">
        <v>2909</v>
      </c>
      <c r="J20" s="31" t="s">
        <v>2086</v>
      </c>
      <c r="K20" s="31" t="s">
        <v>567</v>
      </c>
      <c r="L20" s="31" t="s">
        <v>2587</v>
      </c>
      <c r="M20" s="3"/>
      <c r="N20" s="33">
        <f t="shared" si="1"/>
        <v>1342</v>
      </c>
      <c r="O20" s="15">
        <f t="shared" si="2"/>
        <v>1305</v>
      </c>
      <c r="P20" s="15">
        <f t="shared" si="3"/>
        <v>1282</v>
      </c>
      <c r="Q20" s="15">
        <f t="shared" si="4"/>
        <v>1260</v>
      </c>
      <c r="R20" s="15">
        <f t="shared" si="5"/>
        <v>1237</v>
      </c>
      <c r="S20" s="15">
        <f t="shared" si="6"/>
        <v>1125</v>
      </c>
      <c r="T20" s="15">
        <f t="shared" si="7"/>
        <v>1035</v>
      </c>
      <c r="U20" s="15">
        <f t="shared" si="8"/>
        <v>900</v>
      </c>
      <c r="V20" s="15">
        <f t="shared" si="9"/>
        <v>0</v>
      </c>
    </row>
    <row r="21" spans="1:22" ht="16.5" customHeight="1">
      <c r="A21" s="7">
        <v>11</v>
      </c>
      <c r="B21" s="19"/>
      <c r="C21" s="72" t="s">
        <v>13</v>
      </c>
      <c r="D21" s="3" t="s">
        <v>532</v>
      </c>
      <c r="E21" s="15">
        <v>2300</v>
      </c>
      <c r="F21" s="114">
        <f t="shared" si="0"/>
        <v>575</v>
      </c>
      <c r="G21" s="18"/>
      <c r="H21" s="20" t="s">
        <v>2909</v>
      </c>
      <c r="I21" s="22" t="s">
        <v>2905</v>
      </c>
      <c r="J21" s="31" t="s">
        <v>2086</v>
      </c>
      <c r="K21" s="31" t="s">
        <v>567</v>
      </c>
      <c r="L21" s="31"/>
      <c r="M21" s="3"/>
      <c r="N21" s="33">
        <f t="shared" si="1"/>
        <v>1716</v>
      </c>
      <c r="O21" s="15">
        <f t="shared" si="2"/>
        <v>1667</v>
      </c>
      <c r="P21" s="15">
        <f t="shared" si="3"/>
        <v>1638</v>
      </c>
      <c r="Q21" s="15">
        <f t="shared" si="4"/>
        <v>1610</v>
      </c>
      <c r="R21" s="15">
        <f t="shared" si="5"/>
        <v>1581</v>
      </c>
      <c r="S21" s="15">
        <f t="shared" si="6"/>
        <v>1437</v>
      </c>
      <c r="T21" s="15">
        <f t="shared" si="7"/>
        <v>1322</v>
      </c>
      <c r="U21" s="15">
        <f t="shared" si="8"/>
        <v>1150</v>
      </c>
      <c r="V21" s="15">
        <f t="shared" si="9"/>
        <v>0</v>
      </c>
    </row>
    <row r="22" spans="1:22" ht="16.5" customHeight="1">
      <c r="A22" s="7">
        <v>12</v>
      </c>
      <c r="B22" s="19"/>
      <c r="C22" s="72" t="s">
        <v>14</v>
      </c>
      <c r="D22" s="3" t="s">
        <v>532</v>
      </c>
      <c r="E22" s="15">
        <v>2720</v>
      </c>
      <c r="F22" s="114">
        <f t="shared" si="0"/>
        <v>680</v>
      </c>
      <c r="G22" s="18" t="s">
        <v>2088</v>
      </c>
      <c r="H22" s="20" t="s">
        <v>2909</v>
      </c>
      <c r="I22" s="20" t="s">
        <v>2909</v>
      </c>
      <c r="J22" s="31" t="s">
        <v>2086</v>
      </c>
      <c r="K22" s="31" t="s">
        <v>567</v>
      </c>
      <c r="L22" s="31" t="s">
        <v>2586</v>
      </c>
      <c r="M22" s="3"/>
      <c r="N22" s="33">
        <f t="shared" si="1"/>
        <v>2029</v>
      </c>
      <c r="O22" s="15">
        <f t="shared" si="2"/>
        <v>1972</v>
      </c>
      <c r="P22" s="15">
        <f t="shared" si="3"/>
        <v>1938</v>
      </c>
      <c r="Q22" s="15">
        <f t="shared" si="4"/>
        <v>1904</v>
      </c>
      <c r="R22" s="15">
        <f t="shared" si="5"/>
        <v>1870</v>
      </c>
      <c r="S22" s="15">
        <f t="shared" si="6"/>
        <v>1700</v>
      </c>
      <c r="T22" s="15">
        <f t="shared" si="7"/>
        <v>1564</v>
      </c>
      <c r="U22" s="15">
        <f t="shared" si="8"/>
        <v>1360</v>
      </c>
      <c r="V22" s="15">
        <f t="shared" si="9"/>
        <v>0</v>
      </c>
    </row>
    <row r="23" spans="1:22" ht="16.5" customHeight="1">
      <c r="A23" s="7">
        <v>13</v>
      </c>
      <c r="B23" s="19"/>
      <c r="C23" s="72" t="s">
        <v>15</v>
      </c>
      <c r="D23" s="3" t="s">
        <v>532</v>
      </c>
      <c r="E23" s="15">
        <v>3050</v>
      </c>
      <c r="F23" s="114">
        <f t="shared" si="0"/>
        <v>762</v>
      </c>
      <c r="G23" s="18"/>
      <c r="H23" s="20" t="s">
        <v>2909</v>
      </c>
      <c r="I23" s="20" t="s">
        <v>2909</v>
      </c>
      <c r="J23" s="31" t="s">
        <v>2086</v>
      </c>
      <c r="K23" s="31" t="s">
        <v>566</v>
      </c>
      <c r="L23" s="31" t="s">
        <v>2586</v>
      </c>
      <c r="M23" s="3"/>
      <c r="N23" s="33">
        <f t="shared" si="1"/>
        <v>2274</v>
      </c>
      <c r="O23" s="15">
        <f t="shared" si="2"/>
        <v>2209</v>
      </c>
      <c r="P23" s="15">
        <f t="shared" si="3"/>
        <v>2171</v>
      </c>
      <c r="Q23" s="15">
        <f t="shared" si="4"/>
        <v>2133</v>
      </c>
      <c r="R23" s="15">
        <f t="shared" si="5"/>
        <v>2095</v>
      </c>
      <c r="S23" s="15">
        <f t="shared" si="6"/>
        <v>1905</v>
      </c>
      <c r="T23" s="15">
        <f t="shared" si="7"/>
        <v>1752</v>
      </c>
      <c r="U23" s="15">
        <f t="shared" si="8"/>
        <v>1524</v>
      </c>
      <c r="V23" s="15">
        <f t="shared" si="9"/>
        <v>0</v>
      </c>
    </row>
    <row r="24" spans="1:22" ht="16.5" customHeight="1">
      <c r="A24" s="7">
        <v>14</v>
      </c>
      <c r="B24" s="19"/>
      <c r="C24" s="72" t="s">
        <v>16</v>
      </c>
      <c r="D24" s="3" t="s">
        <v>532</v>
      </c>
      <c r="E24" s="15">
        <v>2400</v>
      </c>
      <c r="F24" s="114">
        <f t="shared" si="0"/>
        <v>600</v>
      </c>
      <c r="G24" s="18"/>
      <c r="H24" s="20" t="s">
        <v>2909</v>
      </c>
      <c r="I24" s="24" t="s">
        <v>2908</v>
      </c>
      <c r="J24" s="31" t="s">
        <v>2086</v>
      </c>
      <c r="K24" s="31" t="s">
        <v>567</v>
      </c>
      <c r="L24" s="31"/>
      <c r="M24" s="3"/>
      <c r="N24" s="33">
        <f t="shared" si="1"/>
        <v>1790</v>
      </c>
      <c r="O24" s="15">
        <f t="shared" si="2"/>
        <v>1740</v>
      </c>
      <c r="P24" s="15">
        <f t="shared" si="3"/>
        <v>1710</v>
      </c>
      <c r="Q24" s="15">
        <f t="shared" si="4"/>
        <v>1680</v>
      </c>
      <c r="R24" s="15">
        <f t="shared" si="5"/>
        <v>1650</v>
      </c>
      <c r="S24" s="15">
        <f t="shared" si="6"/>
        <v>1500</v>
      </c>
      <c r="T24" s="15">
        <f t="shared" si="7"/>
        <v>1380</v>
      </c>
      <c r="U24" s="15">
        <f t="shared" si="8"/>
        <v>1200</v>
      </c>
      <c r="V24" s="15">
        <f t="shared" si="9"/>
        <v>0</v>
      </c>
    </row>
    <row r="25" spans="1:22" ht="16.5" customHeight="1">
      <c r="A25" s="7">
        <v>15</v>
      </c>
      <c r="B25" s="19"/>
      <c r="C25" s="72" t="s">
        <v>17</v>
      </c>
      <c r="D25" s="3" t="s">
        <v>532</v>
      </c>
      <c r="E25" s="15">
        <v>2000</v>
      </c>
      <c r="F25" s="114">
        <f t="shared" si="0"/>
        <v>500</v>
      </c>
      <c r="G25" s="18"/>
      <c r="H25" s="20" t="s">
        <v>2909</v>
      </c>
      <c r="I25" s="24" t="s">
        <v>2908</v>
      </c>
      <c r="J25" s="31" t="s">
        <v>2086</v>
      </c>
      <c r="K25" s="31" t="s">
        <v>566</v>
      </c>
      <c r="L25" s="31"/>
      <c r="M25" s="3"/>
      <c r="N25" s="33">
        <f t="shared" si="1"/>
        <v>1492</v>
      </c>
      <c r="O25" s="15">
        <f t="shared" si="2"/>
        <v>1450</v>
      </c>
      <c r="P25" s="15">
        <f t="shared" si="3"/>
        <v>1425</v>
      </c>
      <c r="Q25" s="15">
        <f t="shared" si="4"/>
        <v>1400</v>
      </c>
      <c r="R25" s="15">
        <f t="shared" si="5"/>
        <v>1375</v>
      </c>
      <c r="S25" s="15">
        <f t="shared" si="6"/>
        <v>1250</v>
      </c>
      <c r="T25" s="15">
        <f t="shared" si="7"/>
        <v>1150</v>
      </c>
      <c r="U25" s="15">
        <f t="shared" si="8"/>
        <v>1000</v>
      </c>
      <c r="V25" s="15">
        <f t="shared" si="9"/>
        <v>0</v>
      </c>
    </row>
    <row r="26" spans="1:22" ht="16.5" customHeight="1">
      <c r="A26" s="7">
        <v>16</v>
      </c>
      <c r="B26" s="19"/>
      <c r="C26" s="72" t="s">
        <v>18</v>
      </c>
      <c r="D26" s="3" t="s">
        <v>532</v>
      </c>
      <c r="E26" s="15">
        <v>1400</v>
      </c>
      <c r="F26" s="114">
        <f t="shared" si="0"/>
        <v>350</v>
      </c>
      <c r="G26" s="18" t="s">
        <v>2088</v>
      </c>
      <c r="H26" s="20" t="s">
        <v>2909</v>
      </c>
      <c r="I26" s="20" t="s">
        <v>2909</v>
      </c>
      <c r="J26" s="31" t="s">
        <v>2086</v>
      </c>
      <c r="K26" s="31" t="s">
        <v>566</v>
      </c>
      <c r="L26" s="31"/>
      <c r="M26" s="3"/>
      <c r="N26" s="33">
        <f t="shared" si="1"/>
        <v>1044</v>
      </c>
      <c r="O26" s="15">
        <f t="shared" si="2"/>
        <v>1015</v>
      </c>
      <c r="P26" s="15">
        <f t="shared" si="3"/>
        <v>997</v>
      </c>
      <c r="Q26" s="15">
        <f t="shared" si="4"/>
        <v>980</v>
      </c>
      <c r="R26" s="15">
        <f t="shared" si="5"/>
        <v>962</v>
      </c>
      <c r="S26" s="15">
        <f t="shared" si="6"/>
        <v>875</v>
      </c>
      <c r="T26" s="15">
        <f t="shared" si="7"/>
        <v>805</v>
      </c>
      <c r="U26" s="15">
        <f t="shared" si="8"/>
        <v>700</v>
      </c>
      <c r="V26" s="15">
        <f t="shared" si="9"/>
        <v>0</v>
      </c>
    </row>
    <row r="27" spans="1:22" ht="16.5" customHeight="1">
      <c r="A27" s="7">
        <v>17</v>
      </c>
      <c r="B27" s="19"/>
      <c r="C27" s="72" t="s">
        <v>19</v>
      </c>
      <c r="D27" s="3" t="s">
        <v>532</v>
      </c>
      <c r="E27" s="15">
        <v>1700</v>
      </c>
      <c r="F27" s="114">
        <f t="shared" si="0"/>
        <v>425</v>
      </c>
      <c r="G27" s="18"/>
      <c r="H27" s="20" t="s">
        <v>2909</v>
      </c>
      <c r="I27" s="20" t="s">
        <v>2909</v>
      </c>
      <c r="J27" s="31" t="s">
        <v>2086</v>
      </c>
      <c r="K27" s="31" t="s">
        <v>565</v>
      </c>
      <c r="L27" s="31" t="s">
        <v>2587</v>
      </c>
      <c r="M27" s="3"/>
      <c r="N27" s="33">
        <f t="shared" si="1"/>
        <v>1268</v>
      </c>
      <c r="O27" s="15">
        <f t="shared" si="2"/>
        <v>1232</v>
      </c>
      <c r="P27" s="15">
        <f t="shared" si="3"/>
        <v>1211</v>
      </c>
      <c r="Q27" s="15">
        <f t="shared" si="4"/>
        <v>1190</v>
      </c>
      <c r="R27" s="15">
        <f t="shared" si="5"/>
        <v>1168</v>
      </c>
      <c r="S27" s="15">
        <f t="shared" si="6"/>
        <v>1062</v>
      </c>
      <c r="T27" s="15">
        <f t="shared" si="7"/>
        <v>977</v>
      </c>
      <c r="U27" s="15">
        <f t="shared" si="8"/>
        <v>850</v>
      </c>
      <c r="V27" s="15">
        <f t="shared" si="9"/>
        <v>0</v>
      </c>
    </row>
    <row r="28" spans="1:22" ht="16.5" customHeight="1">
      <c r="A28" s="7">
        <v>18</v>
      </c>
      <c r="B28" s="19"/>
      <c r="C28" s="72" t="s">
        <v>20</v>
      </c>
      <c r="D28" s="3" t="s">
        <v>532</v>
      </c>
      <c r="E28" s="15">
        <v>1800</v>
      </c>
      <c r="F28" s="114">
        <f t="shared" si="0"/>
        <v>450</v>
      </c>
      <c r="G28" s="18"/>
      <c r="H28" s="20" t="s">
        <v>2909</v>
      </c>
      <c r="I28" s="24" t="s">
        <v>2908</v>
      </c>
      <c r="J28" s="31" t="s">
        <v>2086</v>
      </c>
      <c r="K28" s="31" t="s">
        <v>567</v>
      </c>
      <c r="L28" s="31" t="s">
        <v>2587</v>
      </c>
      <c r="M28" s="3"/>
      <c r="N28" s="33">
        <f t="shared" si="1"/>
        <v>1342</v>
      </c>
      <c r="O28" s="15">
        <f t="shared" si="2"/>
        <v>1305</v>
      </c>
      <c r="P28" s="15">
        <f t="shared" si="3"/>
        <v>1282</v>
      </c>
      <c r="Q28" s="15">
        <f t="shared" si="4"/>
        <v>1260</v>
      </c>
      <c r="R28" s="15">
        <f t="shared" si="5"/>
        <v>1237</v>
      </c>
      <c r="S28" s="15">
        <f t="shared" si="6"/>
        <v>1125</v>
      </c>
      <c r="T28" s="15">
        <f t="shared" si="7"/>
        <v>1035</v>
      </c>
      <c r="U28" s="15">
        <f t="shared" si="8"/>
        <v>900</v>
      </c>
      <c r="V28" s="15">
        <f t="shared" si="9"/>
        <v>0</v>
      </c>
    </row>
    <row r="29" spans="1:22" ht="16.5" customHeight="1">
      <c r="A29" s="7">
        <v>19</v>
      </c>
      <c r="B29" s="19"/>
      <c r="C29" s="72" t="s">
        <v>21</v>
      </c>
      <c r="D29" s="3" t="s">
        <v>532</v>
      </c>
      <c r="E29" s="15">
        <v>2000</v>
      </c>
      <c r="F29" s="114">
        <f t="shared" si="0"/>
        <v>500</v>
      </c>
      <c r="G29" s="18"/>
      <c r="H29" s="20" t="s">
        <v>2909</v>
      </c>
      <c r="I29" s="20" t="s">
        <v>2909</v>
      </c>
      <c r="J29" s="31" t="s">
        <v>2086</v>
      </c>
      <c r="K29" s="31" t="s">
        <v>566</v>
      </c>
      <c r="L29" s="31"/>
      <c r="M29" s="3"/>
      <c r="N29" s="33">
        <f t="shared" si="1"/>
        <v>1492</v>
      </c>
      <c r="O29" s="15">
        <f t="shared" si="2"/>
        <v>1450</v>
      </c>
      <c r="P29" s="15">
        <f t="shared" si="3"/>
        <v>1425</v>
      </c>
      <c r="Q29" s="15">
        <f t="shared" si="4"/>
        <v>1400</v>
      </c>
      <c r="R29" s="15">
        <f t="shared" si="5"/>
        <v>1375</v>
      </c>
      <c r="S29" s="15">
        <f t="shared" si="6"/>
        <v>1250</v>
      </c>
      <c r="T29" s="15">
        <f t="shared" si="7"/>
        <v>1150</v>
      </c>
      <c r="U29" s="15">
        <f t="shared" si="8"/>
        <v>1000</v>
      </c>
      <c r="V29" s="15">
        <f t="shared" si="9"/>
        <v>0</v>
      </c>
    </row>
    <row r="30" spans="1:22" ht="16.5" customHeight="1">
      <c r="A30" s="7">
        <v>20</v>
      </c>
      <c r="B30" s="19"/>
      <c r="C30" s="72" t="s">
        <v>22</v>
      </c>
      <c r="D30" s="3" t="s">
        <v>532</v>
      </c>
      <c r="E30" s="15">
        <v>2560</v>
      </c>
      <c r="F30" s="114">
        <f t="shared" si="0"/>
        <v>640</v>
      </c>
      <c r="G30" s="18" t="s">
        <v>550</v>
      </c>
      <c r="H30" s="20" t="s">
        <v>2909</v>
      </c>
      <c r="I30" s="20" t="s">
        <v>2909</v>
      </c>
      <c r="J30" s="31" t="s">
        <v>2086</v>
      </c>
      <c r="K30" s="31" t="s">
        <v>566</v>
      </c>
      <c r="L30" s="31"/>
      <c r="M30" s="3"/>
      <c r="N30" s="33">
        <f t="shared" si="1"/>
        <v>1910</v>
      </c>
      <c r="O30" s="15">
        <f t="shared" si="2"/>
        <v>1856</v>
      </c>
      <c r="P30" s="15">
        <f t="shared" si="3"/>
        <v>1824</v>
      </c>
      <c r="Q30" s="15">
        <f t="shared" si="4"/>
        <v>1792</v>
      </c>
      <c r="R30" s="15">
        <f t="shared" si="5"/>
        <v>1760</v>
      </c>
      <c r="S30" s="15">
        <f t="shared" si="6"/>
        <v>1600</v>
      </c>
      <c r="T30" s="15">
        <f t="shared" si="7"/>
        <v>1472</v>
      </c>
      <c r="U30" s="15">
        <f t="shared" si="8"/>
        <v>1280</v>
      </c>
      <c r="V30" s="15">
        <f t="shared" si="9"/>
        <v>0</v>
      </c>
    </row>
    <row r="31" spans="1:22" ht="16.5" customHeight="1">
      <c r="A31" s="7">
        <v>21</v>
      </c>
      <c r="B31" s="19"/>
      <c r="C31" s="77" t="s">
        <v>23</v>
      </c>
      <c r="D31" s="3" t="s">
        <v>533</v>
      </c>
      <c r="E31" s="15">
        <v>2520</v>
      </c>
      <c r="F31" s="114">
        <f t="shared" si="0"/>
        <v>630</v>
      </c>
      <c r="G31" s="18"/>
      <c r="H31" s="20" t="s">
        <v>2909</v>
      </c>
      <c r="I31" s="22" t="s">
        <v>2905</v>
      </c>
      <c r="J31" s="31" t="s">
        <v>2086</v>
      </c>
      <c r="K31" s="31" t="s">
        <v>565</v>
      </c>
      <c r="L31" s="31"/>
      <c r="M31" s="3"/>
      <c r="N31" s="33">
        <f t="shared" si="1"/>
        <v>1880</v>
      </c>
      <c r="O31" s="15">
        <f t="shared" si="2"/>
        <v>1827</v>
      </c>
      <c r="P31" s="15">
        <f t="shared" si="3"/>
        <v>1795</v>
      </c>
      <c r="Q31" s="15">
        <f t="shared" si="4"/>
        <v>1764</v>
      </c>
      <c r="R31" s="15">
        <f t="shared" si="5"/>
        <v>1732</v>
      </c>
      <c r="S31" s="15">
        <f t="shared" si="6"/>
        <v>1575</v>
      </c>
      <c r="T31" s="15">
        <f t="shared" si="7"/>
        <v>1449</v>
      </c>
      <c r="U31" s="15">
        <f t="shared" si="8"/>
        <v>1260</v>
      </c>
      <c r="V31" s="15">
        <f t="shared" si="9"/>
        <v>0</v>
      </c>
    </row>
    <row r="32" spans="1:22" ht="16.5" customHeight="1">
      <c r="A32" s="7">
        <v>22</v>
      </c>
      <c r="B32" s="19"/>
      <c r="C32" s="77" t="s">
        <v>24</v>
      </c>
      <c r="D32" s="3" t="s">
        <v>533</v>
      </c>
      <c r="E32" s="15">
        <v>2560</v>
      </c>
      <c r="F32" s="114">
        <f t="shared" si="0"/>
        <v>640</v>
      </c>
      <c r="G32" s="18" t="s">
        <v>2088</v>
      </c>
      <c r="H32" s="20" t="s">
        <v>2909</v>
      </c>
      <c r="I32" s="20" t="s">
        <v>2909</v>
      </c>
      <c r="J32" s="31" t="s">
        <v>2086</v>
      </c>
      <c r="K32" s="31" t="s">
        <v>567</v>
      </c>
      <c r="L32" s="31" t="s">
        <v>2586</v>
      </c>
      <c r="M32" s="3"/>
      <c r="N32" s="33">
        <f t="shared" si="1"/>
        <v>1910</v>
      </c>
      <c r="O32" s="15">
        <f t="shared" si="2"/>
        <v>1856</v>
      </c>
      <c r="P32" s="15">
        <f t="shared" si="3"/>
        <v>1824</v>
      </c>
      <c r="Q32" s="15">
        <f t="shared" si="4"/>
        <v>1792</v>
      </c>
      <c r="R32" s="15">
        <f t="shared" si="5"/>
        <v>1760</v>
      </c>
      <c r="S32" s="15">
        <f t="shared" si="6"/>
        <v>1600</v>
      </c>
      <c r="T32" s="15">
        <f t="shared" si="7"/>
        <v>1472</v>
      </c>
      <c r="U32" s="15">
        <f t="shared" si="8"/>
        <v>1280</v>
      </c>
      <c r="V32" s="15">
        <f t="shared" si="9"/>
        <v>0</v>
      </c>
    </row>
    <row r="33" spans="1:22" ht="16.5" customHeight="1">
      <c r="A33" s="7">
        <v>23</v>
      </c>
      <c r="B33" s="19"/>
      <c r="C33" s="77" t="s">
        <v>25</v>
      </c>
      <c r="D33" s="3" t="s">
        <v>533</v>
      </c>
      <c r="E33" s="15">
        <v>2560</v>
      </c>
      <c r="F33" s="114">
        <f t="shared" si="0"/>
        <v>640</v>
      </c>
      <c r="G33" s="18" t="s">
        <v>2088</v>
      </c>
      <c r="H33" s="20" t="s">
        <v>2909</v>
      </c>
      <c r="I33" s="20" t="s">
        <v>2909</v>
      </c>
      <c r="J33" s="31" t="s">
        <v>2086</v>
      </c>
      <c r="K33" s="31" t="s">
        <v>566</v>
      </c>
      <c r="L33" s="31" t="s">
        <v>2586</v>
      </c>
      <c r="M33" s="3"/>
      <c r="N33" s="33">
        <f t="shared" si="1"/>
        <v>1910</v>
      </c>
      <c r="O33" s="15">
        <f t="shared" si="2"/>
        <v>1856</v>
      </c>
      <c r="P33" s="15">
        <f t="shared" si="3"/>
        <v>1824</v>
      </c>
      <c r="Q33" s="15">
        <f t="shared" si="4"/>
        <v>1792</v>
      </c>
      <c r="R33" s="15">
        <f t="shared" si="5"/>
        <v>1760</v>
      </c>
      <c r="S33" s="15">
        <f t="shared" si="6"/>
        <v>1600</v>
      </c>
      <c r="T33" s="15">
        <f t="shared" si="7"/>
        <v>1472</v>
      </c>
      <c r="U33" s="15">
        <f t="shared" si="8"/>
        <v>1280</v>
      </c>
      <c r="V33" s="15">
        <f t="shared" si="9"/>
        <v>0</v>
      </c>
    </row>
    <row r="34" spans="1:22" ht="16.5" customHeight="1">
      <c r="A34" s="7">
        <v>24</v>
      </c>
      <c r="B34" s="19"/>
      <c r="C34" s="77" t="s">
        <v>26</v>
      </c>
      <c r="D34" s="3" t="s">
        <v>533</v>
      </c>
      <c r="E34" s="15">
        <v>1800</v>
      </c>
      <c r="F34" s="114">
        <f t="shared" si="0"/>
        <v>450</v>
      </c>
      <c r="G34" s="18"/>
      <c r="H34" s="20" t="s">
        <v>2909</v>
      </c>
      <c r="I34" s="20" t="s">
        <v>2909</v>
      </c>
      <c r="J34" s="31" t="s">
        <v>2086</v>
      </c>
      <c r="K34" s="31" t="s">
        <v>566</v>
      </c>
      <c r="L34" s="31"/>
      <c r="M34" s="3"/>
      <c r="N34" s="33">
        <f t="shared" si="1"/>
        <v>1342</v>
      </c>
      <c r="O34" s="15">
        <f t="shared" si="2"/>
        <v>1305</v>
      </c>
      <c r="P34" s="15">
        <f t="shared" si="3"/>
        <v>1282</v>
      </c>
      <c r="Q34" s="15">
        <f t="shared" si="4"/>
        <v>1260</v>
      </c>
      <c r="R34" s="15">
        <f t="shared" si="5"/>
        <v>1237</v>
      </c>
      <c r="S34" s="15">
        <f t="shared" si="6"/>
        <v>1125</v>
      </c>
      <c r="T34" s="15">
        <f t="shared" si="7"/>
        <v>1035</v>
      </c>
      <c r="U34" s="15">
        <f t="shared" si="8"/>
        <v>900</v>
      </c>
      <c r="V34" s="15">
        <f t="shared" si="9"/>
        <v>0</v>
      </c>
    </row>
    <row r="35" spans="1:22" ht="16.5" customHeight="1">
      <c r="A35" s="7">
        <v>25</v>
      </c>
      <c r="B35" s="19"/>
      <c r="C35" s="77" t="s">
        <v>27</v>
      </c>
      <c r="D35" s="3" t="s">
        <v>533</v>
      </c>
      <c r="E35" s="15">
        <v>2240</v>
      </c>
      <c r="F35" s="114">
        <f t="shared" si="0"/>
        <v>560</v>
      </c>
      <c r="G35" s="18"/>
      <c r="H35" s="21" t="s">
        <v>3685</v>
      </c>
      <c r="I35" s="21" t="s">
        <v>2902</v>
      </c>
      <c r="J35" s="31" t="s">
        <v>2086</v>
      </c>
      <c r="K35" s="31" t="s">
        <v>567</v>
      </c>
      <c r="L35" s="31"/>
      <c r="M35" s="3"/>
      <c r="N35" s="33">
        <f t="shared" si="1"/>
        <v>1671</v>
      </c>
      <c r="O35" s="15">
        <f t="shared" si="2"/>
        <v>1624</v>
      </c>
      <c r="P35" s="15">
        <f t="shared" si="3"/>
        <v>1596</v>
      </c>
      <c r="Q35" s="15">
        <f t="shared" si="4"/>
        <v>1568</v>
      </c>
      <c r="R35" s="15">
        <f t="shared" si="5"/>
        <v>1540</v>
      </c>
      <c r="S35" s="15">
        <f t="shared" si="6"/>
        <v>1400</v>
      </c>
      <c r="T35" s="15">
        <f t="shared" si="7"/>
        <v>1288</v>
      </c>
      <c r="U35" s="15">
        <f t="shared" si="8"/>
        <v>1120</v>
      </c>
      <c r="V35" s="15">
        <f t="shared" si="9"/>
        <v>0</v>
      </c>
    </row>
    <row r="36" spans="1:22" ht="16.5" customHeight="1">
      <c r="A36" s="7">
        <v>26</v>
      </c>
      <c r="B36" s="19"/>
      <c r="C36" s="77" t="s">
        <v>28</v>
      </c>
      <c r="D36" s="3" t="s">
        <v>533</v>
      </c>
      <c r="E36" s="15">
        <v>1600</v>
      </c>
      <c r="F36" s="114">
        <f t="shared" si="0"/>
        <v>400</v>
      </c>
      <c r="G36" s="18"/>
      <c r="H36" s="20" t="s">
        <v>2909</v>
      </c>
      <c r="I36" s="22" t="s">
        <v>2905</v>
      </c>
      <c r="J36" s="31" t="s">
        <v>2086</v>
      </c>
      <c r="K36" s="31" t="s">
        <v>566</v>
      </c>
      <c r="L36" s="31" t="s">
        <v>2587</v>
      </c>
      <c r="M36" s="3"/>
      <c r="N36" s="33">
        <f t="shared" si="1"/>
        <v>1193</v>
      </c>
      <c r="O36" s="15">
        <f t="shared" si="2"/>
        <v>1160</v>
      </c>
      <c r="P36" s="15">
        <f t="shared" si="3"/>
        <v>1140</v>
      </c>
      <c r="Q36" s="15">
        <f t="shared" si="4"/>
        <v>1120</v>
      </c>
      <c r="R36" s="15">
        <f t="shared" si="5"/>
        <v>1100</v>
      </c>
      <c r="S36" s="15">
        <f t="shared" si="6"/>
        <v>1000</v>
      </c>
      <c r="T36" s="15">
        <f t="shared" si="7"/>
        <v>920</v>
      </c>
      <c r="U36" s="15">
        <f t="shared" si="8"/>
        <v>800</v>
      </c>
      <c r="V36" s="15">
        <f t="shared" si="9"/>
        <v>0</v>
      </c>
    </row>
    <row r="37" spans="1:22" ht="16.5" customHeight="1">
      <c r="A37" s="7">
        <v>27</v>
      </c>
      <c r="B37" s="19"/>
      <c r="C37" s="77" t="s">
        <v>29</v>
      </c>
      <c r="D37" s="3" t="s">
        <v>533</v>
      </c>
      <c r="E37" s="15">
        <v>2560</v>
      </c>
      <c r="F37" s="114">
        <f t="shared" si="0"/>
        <v>640</v>
      </c>
      <c r="G37" s="18" t="s">
        <v>550</v>
      </c>
      <c r="H37" s="20" t="s">
        <v>2909</v>
      </c>
      <c r="I37" s="20" t="s">
        <v>2909</v>
      </c>
      <c r="J37" s="31" t="s">
        <v>2086</v>
      </c>
      <c r="K37" s="31" t="s">
        <v>567</v>
      </c>
      <c r="L37" s="31"/>
      <c r="M37" s="3"/>
      <c r="N37" s="33">
        <f t="shared" si="1"/>
        <v>1910</v>
      </c>
      <c r="O37" s="15">
        <f t="shared" si="2"/>
        <v>1856</v>
      </c>
      <c r="P37" s="15">
        <f t="shared" si="3"/>
        <v>1824</v>
      </c>
      <c r="Q37" s="15">
        <f t="shared" si="4"/>
        <v>1792</v>
      </c>
      <c r="R37" s="15">
        <f t="shared" si="5"/>
        <v>1760</v>
      </c>
      <c r="S37" s="15">
        <f t="shared" si="6"/>
        <v>1600</v>
      </c>
      <c r="T37" s="15">
        <f t="shared" si="7"/>
        <v>1472</v>
      </c>
      <c r="U37" s="15">
        <f t="shared" si="8"/>
        <v>1280</v>
      </c>
      <c r="V37" s="15">
        <f t="shared" si="9"/>
        <v>0</v>
      </c>
    </row>
    <row r="38" spans="1:22" ht="16.5" customHeight="1">
      <c r="A38" s="7">
        <v>28</v>
      </c>
      <c r="B38" s="19"/>
      <c r="C38" s="77" t="s">
        <v>30</v>
      </c>
      <c r="D38" s="3" t="s">
        <v>533</v>
      </c>
      <c r="E38" s="15">
        <v>3360</v>
      </c>
      <c r="F38" s="114">
        <f t="shared" si="0"/>
        <v>840</v>
      </c>
      <c r="G38" s="18"/>
      <c r="H38" s="20" t="s">
        <v>2909</v>
      </c>
      <c r="I38" s="20" t="s">
        <v>2909</v>
      </c>
      <c r="J38" s="31" t="s">
        <v>2086</v>
      </c>
      <c r="K38" s="31" t="s">
        <v>567</v>
      </c>
      <c r="L38" s="31" t="s">
        <v>2587</v>
      </c>
      <c r="M38" s="3"/>
      <c r="N38" s="33">
        <f t="shared" si="1"/>
        <v>2506</v>
      </c>
      <c r="O38" s="15">
        <f t="shared" si="2"/>
        <v>2436</v>
      </c>
      <c r="P38" s="15">
        <f t="shared" si="3"/>
        <v>2394</v>
      </c>
      <c r="Q38" s="15">
        <f t="shared" si="4"/>
        <v>2352</v>
      </c>
      <c r="R38" s="15">
        <f t="shared" si="5"/>
        <v>2310</v>
      </c>
      <c r="S38" s="15">
        <f t="shared" si="6"/>
        <v>2100</v>
      </c>
      <c r="T38" s="15">
        <f t="shared" si="7"/>
        <v>1932</v>
      </c>
      <c r="U38" s="15">
        <f t="shared" si="8"/>
        <v>1680</v>
      </c>
      <c r="V38" s="15">
        <f t="shared" si="9"/>
        <v>0</v>
      </c>
    </row>
    <row r="39" spans="1:22" ht="16.5" customHeight="1">
      <c r="A39" s="7">
        <v>29</v>
      </c>
      <c r="B39" s="19"/>
      <c r="C39" s="77" t="s">
        <v>31</v>
      </c>
      <c r="D39" s="3" t="s">
        <v>533</v>
      </c>
      <c r="E39" s="15">
        <v>2200</v>
      </c>
      <c r="F39" s="114">
        <f t="shared" si="0"/>
        <v>550</v>
      </c>
      <c r="G39" s="18"/>
      <c r="H39" s="20" t="s">
        <v>2909</v>
      </c>
      <c r="I39" s="20" t="s">
        <v>2909</v>
      </c>
      <c r="J39" s="31" t="s">
        <v>2086</v>
      </c>
      <c r="K39" s="31" t="s">
        <v>566</v>
      </c>
      <c r="L39" s="31"/>
      <c r="M39" s="3"/>
      <c r="N39" s="33">
        <f t="shared" si="1"/>
        <v>1641</v>
      </c>
      <c r="O39" s="15">
        <f t="shared" si="2"/>
        <v>1595</v>
      </c>
      <c r="P39" s="15">
        <f t="shared" si="3"/>
        <v>1567</v>
      </c>
      <c r="Q39" s="15">
        <f t="shared" si="4"/>
        <v>1540</v>
      </c>
      <c r="R39" s="15">
        <f t="shared" si="5"/>
        <v>1512</v>
      </c>
      <c r="S39" s="15">
        <f t="shared" si="6"/>
        <v>1375</v>
      </c>
      <c r="T39" s="15">
        <f t="shared" si="7"/>
        <v>1265</v>
      </c>
      <c r="U39" s="15">
        <f t="shared" si="8"/>
        <v>1100</v>
      </c>
      <c r="V39" s="15">
        <f t="shared" si="9"/>
        <v>0</v>
      </c>
    </row>
    <row r="40" spans="1:22" ht="16.5" customHeight="1">
      <c r="A40" s="7">
        <v>30</v>
      </c>
      <c r="B40" s="19"/>
      <c r="C40" s="77" t="s">
        <v>32</v>
      </c>
      <c r="D40" s="3" t="s">
        <v>533</v>
      </c>
      <c r="E40" s="15">
        <v>2180</v>
      </c>
      <c r="F40" s="114">
        <f t="shared" si="0"/>
        <v>545</v>
      </c>
      <c r="G40" s="18"/>
      <c r="H40" s="20" t="s">
        <v>2909</v>
      </c>
      <c r="I40" s="20" t="s">
        <v>2909</v>
      </c>
      <c r="J40" s="31" t="s">
        <v>2086</v>
      </c>
      <c r="K40" s="31" t="s">
        <v>566</v>
      </c>
      <c r="L40" s="31"/>
      <c r="M40" s="3"/>
      <c r="N40" s="33">
        <f t="shared" si="1"/>
        <v>1626</v>
      </c>
      <c r="O40" s="15">
        <f t="shared" si="2"/>
        <v>1580</v>
      </c>
      <c r="P40" s="15">
        <f t="shared" si="3"/>
        <v>1553</v>
      </c>
      <c r="Q40" s="15">
        <f t="shared" si="4"/>
        <v>1526</v>
      </c>
      <c r="R40" s="15">
        <f t="shared" si="5"/>
        <v>1498</v>
      </c>
      <c r="S40" s="15">
        <f t="shared" si="6"/>
        <v>1362</v>
      </c>
      <c r="T40" s="15">
        <f t="shared" si="7"/>
        <v>1253</v>
      </c>
      <c r="U40" s="15">
        <f t="shared" si="8"/>
        <v>1090</v>
      </c>
      <c r="V40" s="15">
        <f t="shared" si="9"/>
        <v>0</v>
      </c>
    </row>
    <row r="41" spans="1:22" ht="16.5" customHeight="1">
      <c r="A41" s="7">
        <v>31</v>
      </c>
      <c r="B41" s="19"/>
      <c r="C41" s="72" t="s">
        <v>33</v>
      </c>
      <c r="D41" s="3" t="s">
        <v>534</v>
      </c>
      <c r="E41" s="15">
        <v>3120</v>
      </c>
      <c r="F41" s="114">
        <f t="shared" si="0"/>
        <v>780</v>
      </c>
      <c r="G41" s="18" t="s">
        <v>2088</v>
      </c>
      <c r="H41" s="22" t="s">
        <v>2905</v>
      </c>
      <c r="I41" s="22" t="s">
        <v>2905</v>
      </c>
      <c r="J41" s="31" t="s">
        <v>2086</v>
      </c>
      <c r="K41" s="31" t="s">
        <v>565</v>
      </c>
      <c r="L41" s="31"/>
      <c r="M41" s="3"/>
      <c r="N41" s="33">
        <f t="shared" si="1"/>
        <v>2327</v>
      </c>
      <c r="O41" s="15">
        <f t="shared" si="2"/>
        <v>2262</v>
      </c>
      <c r="P41" s="15">
        <f t="shared" si="3"/>
        <v>2223</v>
      </c>
      <c r="Q41" s="15">
        <f t="shared" si="4"/>
        <v>2184</v>
      </c>
      <c r="R41" s="15">
        <f t="shared" si="5"/>
        <v>2145</v>
      </c>
      <c r="S41" s="15">
        <f t="shared" si="6"/>
        <v>1950</v>
      </c>
      <c r="T41" s="15">
        <f t="shared" si="7"/>
        <v>1794</v>
      </c>
      <c r="U41" s="15">
        <f t="shared" si="8"/>
        <v>1560</v>
      </c>
      <c r="V41" s="15">
        <f t="shared" si="9"/>
        <v>0</v>
      </c>
    </row>
    <row r="42" spans="1:22" ht="16.5" customHeight="1">
      <c r="A42" s="7">
        <v>32</v>
      </c>
      <c r="B42" s="19"/>
      <c r="C42" s="72" t="s">
        <v>34</v>
      </c>
      <c r="D42" s="3" t="s">
        <v>534</v>
      </c>
      <c r="E42" s="15">
        <v>3520</v>
      </c>
      <c r="F42" s="114">
        <f t="shared" si="0"/>
        <v>880</v>
      </c>
      <c r="G42" s="18"/>
      <c r="H42" s="22" t="s">
        <v>2905</v>
      </c>
      <c r="I42" s="22" t="s">
        <v>2905</v>
      </c>
      <c r="J42" s="31" t="s">
        <v>2086</v>
      </c>
      <c r="K42" s="31" t="s">
        <v>567</v>
      </c>
      <c r="L42" s="31" t="s">
        <v>2586</v>
      </c>
      <c r="M42" s="3"/>
      <c r="N42" s="33">
        <f t="shared" si="1"/>
        <v>2626</v>
      </c>
      <c r="O42" s="15">
        <f t="shared" si="2"/>
        <v>2552</v>
      </c>
      <c r="P42" s="15">
        <f t="shared" si="3"/>
        <v>2508</v>
      </c>
      <c r="Q42" s="15">
        <f t="shared" si="4"/>
        <v>2464</v>
      </c>
      <c r="R42" s="15">
        <f t="shared" si="5"/>
        <v>2420</v>
      </c>
      <c r="S42" s="15">
        <f t="shared" si="6"/>
        <v>2200</v>
      </c>
      <c r="T42" s="15">
        <f t="shared" si="7"/>
        <v>2024</v>
      </c>
      <c r="U42" s="15">
        <f t="shared" si="8"/>
        <v>1760</v>
      </c>
      <c r="V42" s="15">
        <f t="shared" si="9"/>
        <v>0</v>
      </c>
    </row>
    <row r="43" spans="1:22" ht="16.5" customHeight="1">
      <c r="A43" s="7">
        <v>33</v>
      </c>
      <c r="B43" s="19"/>
      <c r="C43" s="72" t="s">
        <v>35</v>
      </c>
      <c r="D43" s="3" t="s">
        <v>534</v>
      </c>
      <c r="E43" s="15">
        <v>3820</v>
      </c>
      <c r="F43" s="114">
        <f t="shared" ref="F43:F74" si="10">ROUNDDOWN(E43/4,0)</f>
        <v>955</v>
      </c>
      <c r="G43" s="18"/>
      <c r="H43" s="22" t="s">
        <v>2905</v>
      </c>
      <c r="I43" s="22" t="s">
        <v>2905</v>
      </c>
      <c r="J43" s="31" t="s">
        <v>2086</v>
      </c>
      <c r="K43" s="31" t="s">
        <v>566</v>
      </c>
      <c r="L43" s="31" t="s">
        <v>2586</v>
      </c>
      <c r="M43" s="3"/>
      <c r="N43" s="33">
        <f t="shared" ref="N43:N74" si="11">ROUNDDOWN(F43*2.9844,0)</f>
        <v>2850</v>
      </c>
      <c r="O43" s="15">
        <f t="shared" ref="O43:O74" si="12">ROUNDDOWN(F43*2.9,0)</f>
        <v>2769</v>
      </c>
      <c r="P43" s="15">
        <f t="shared" ref="P43:P74" si="13">ROUNDDOWN(F43*2.85,0)</f>
        <v>2721</v>
      </c>
      <c r="Q43" s="15">
        <f t="shared" ref="Q43:Q74" si="14">ROUNDDOWN(F43*2.8,0)</f>
        <v>2674</v>
      </c>
      <c r="R43" s="15">
        <f t="shared" ref="R43:R74" si="15">ROUNDDOWN(F43*2.75,0)</f>
        <v>2626</v>
      </c>
      <c r="S43" s="15">
        <f t="shared" ref="S43:S74" si="16">ROUNDDOWN(F43*2.5,0)</f>
        <v>2387</v>
      </c>
      <c r="T43" s="15">
        <f t="shared" ref="T43:T74" si="17">ROUNDDOWN(F43*2.3,0)</f>
        <v>2196</v>
      </c>
      <c r="U43" s="15">
        <f t="shared" ref="U43:U74" si="18">ROUNDDOWN(F43*2,0)</f>
        <v>1910</v>
      </c>
      <c r="V43" s="15">
        <f t="shared" ref="V43:V74" si="19">ROUNDDOWN(F43*0,0)</f>
        <v>0</v>
      </c>
    </row>
    <row r="44" spans="1:22" ht="16.5" customHeight="1">
      <c r="A44" s="7">
        <v>34</v>
      </c>
      <c r="B44" s="19"/>
      <c r="C44" s="72" t="s">
        <v>36</v>
      </c>
      <c r="D44" s="3" t="s">
        <v>534</v>
      </c>
      <c r="E44" s="15">
        <v>2100</v>
      </c>
      <c r="F44" s="114">
        <f t="shared" si="10"/>
        <v>525</v>
      </c>
      <c r="G44" s="18" t="s">
        <v>2088</v>
      </c>
      <c r="H44" s="22" t="s">
        <v>2905</v>
      </c>
      <c r="I44" s="22" t="s">
        <v>2905</v>
      </c>
      <c r="J44" s="31" t="s">
        <v>2086</v>
      </c>
      <c r="K44" s="31" t="s">
        <v>566</v>
      </c>
      <c r="L44" s="31"/>
      <c r="M44" s="3"/>
      <c r="N44" s="33">
        <f t="shared" si="11"/>
        <v>1566</v>
      </c>
      <c r="O44" s="15">
        <f t="shared" si="12"/>
        <v>1522</v>
      </c>
      <c r="P44" s="15">
        <f t="shared" si="13"/>
        <v>1496</v>
      </c>
      <c r="Q44" s="15">
        <f t="shared" si="14"/>
        <v>1470</v>
      </c>
      <c r="R44" s="15">
        <f t="shared" si="15"/>
        <v>1443</v>
      </c>
      <c r="S44" s="15">
        <f t="shared" si="16"/>
        <v>1312</v>
      </c>
      <c r="T44" s="15">
        <f t="shared" si="17"/>
        <v>1207</v>
      </c>
      <c r="U44" s="15">
        <f t="shared" si="18"/>
        <v>1050</v>
      </c>
      <c r="V44" s="15">
        <f t="shared" si="19"/>
        <v>0</v>
      </c>
    </row>
    <row r="45" spans="1:22" ht="16.5" customHeight="1">
      <c r="A45" s="7">
        <v>35</v>
      </c>
      <c r="B45" s="19"/>
      <c r="C45" s="72" t="s">
        <v>37</v>
      </c>
      <c r="D45" s="3" t="s">
        <v>534</v>
      </c>
      <c r="E45" s="15">
        <v>3100</v>
      </c>
      <c r="F45" s="114">
        <f t="shared" si="10"/>
        <v>775</v>
      </c>
      <c r="G45" s="18"/>
      <c r="H45" s="22" t="s">
        <v>2905</v>
      </c>
      <c r="I45" s="22" t="s">
        <v>2905</v>
      </c>
      <c r="J45" s="31" t="s">
        <v>2086</v>
      </c>
      <c r="K45" s="31" t="s">
        <v>567</v>
      </c>
      <c r="L45" s="31"/>
      <c r="M45" s="3"/>
      <c r="N45" s="33">
        <f t="shared" si="11"/>
        <v>2312</v>
      </c>
      <c r="O45" s="15">
        <f t="shared" si="12"/>
        <v>2247</v>
      </c>
      <c r="P45" s="15">
        <f t="shared" si="13"/>
        <v>2208</v>
      </c>
      <c r="Q45" s="15">
        <f t="shared" si="14"/>
        <v>2170</v>
      </c>
      <c r="R45" s="15">
        <f t="shared" si="15"/>
        <v>2131</v>
      </c>
      <c r="S45" s="15">
        <f t="shared" si="16"/>
        <v>1937</v>
      </c>
      <c r="T45" s="15">
        <f t="shared" si="17"/>
        <v>1782</v>
      </c>
      <c r="U45" s="15">
        <f t="shared" si="18"/>
        <v>1550</v>
      </c>
      <c r="V45" s="15">
        <f t="shared" si="19"/>
        <v>0</v>
      </c>
    </row>
    <row r="46" spans="1:22" ht="16.5" customHeight="1">
      <c r="A46" s="7">
        <v>36</v>
      </c>
      <c r="B46" s="19"/>
      <c r="C46" s="72" t="s">
        <v>38</v>
      </c>
      <c r="D46" s="3" t="s">
        <v>534</v>
      </c>
      <c r="E46" s="15">
        <v>2540</v>
      </c>
      <c r="F46" s="114">
        <f t="shared" si="10"/>
        <v>635</v>
      </c>
      <c r="G46" s="18"/>
      <c r="H46" s="22" t="s">
        <v>2905</v>
      </c>
      <c r="I46" s="22" t="s">
        <v>2905</v>
      </c>
      <c r="J46" s="31" t="s">
        <v>2086</v>
      </c>
      <c r="K46" s="31" t="s">
        <v>567</v>
      </c>
      <c r="L46" s="31" t="s">
        <v>2587</v>
      </c>
      <c r="M46" s="3"/>
      <c r="N46" s="33">
        <f t="shared" si="11"/>
        <v>1895</v>
      </c>
      <c r="O46" s="15">
        <f t="shared" si="12"/>
        <v>1841</v>
      </c>
      <c r="P46" s="15">
        <f t="shared" si="13"/>
        <v>1809</v>
      </c>
      <c r="Q46" s="15">
        <f t="shared" si="14"/>
        <v>1778</v>
      </c>
      <c r="R46" s="15">
        <f t="shared" si="15"/>
        <v>1746</v>
      </c>
      <c r="S46" s="15">
        <f t="shared" si="16"/>
        <v>1587</v>
      </c>
      <c r="T46" s="15">
        <f t="shared" si="17"/>
        <v>1460</v>
      </c>
      <c r="U46" s="15">
        <f t="shared" si="18"/>
        <v>1270</v>
      </c>
      <c r="V46" s="15">
        <f t="shared" si="19"/>
        <v>0</v>
      </c>
    </row>
    <row r="47" spans="1:22" ht="16.5" customHeight="1">
      <c r="A47" s="7">
        <v>37</v>
      </c>
      <c r="B47" s="19"/>
      <c r="C47" s="72" t="s">
        <v>39</v>
      </c>
      <c r="D47" s="3" t="s">
        <v>534</v>
      </c>
      <c r="E47" s="15">
        <v>2400</v>
      </c>
      <c r="F47" s="114">
        <f t="shared" si="10"/>
        <v>600</v>
      </c>
      <c r="G47" s="18"/>
      <c r="H47" s="22" t="s">
        <v>2905</v>
      </c>
      <c r="I47" s="21" t="s">
        <v>2902</v>
      </c>
      <c r="J47" s="31" t="s">
        <v>2086</v>
      </c>
      <c r="K47" s="31" t="s">
        <v>566</v>
      </c>
      <c r="L47" s="31"/>
      <c r="M47" s="3"/>
      <c r="N47" s="33">
        <f t="shared" si="11"/>
        <v>1790</v>
      </c>
      <c r="O47" s="15">
        <f t="shared" si="12"/>
        <v>1740</v>
      </c>
      <c r="P47" s="15">
        <f t="shared" si="13"/>
        <v>1710</v>
      </c>
      <c r="Q47" s="15">
        <f t="shared" si="14"/>
        <v>1680</v>
      </c>
      <c r="R47" s="15">
        <f t="shared" si="15"/>
        <v>1650</v>
      </c>
      <c r="S47" s="15">
        <f t="shared" si="16"/>
        <v>1500</v>
      </c>
      <c r="T47" s="15">
        <f t="shared" si="17"/>
        <v>1380</v>
      </c>
      <c r="U47" s="15">
        <f t="shared" si="18"/>
        <v>1200</v>
      </c>
      <c r="V47" s="15">
        <f t="shared" si="19"/>
        <v>0</v>
      </c>
    </row>
    <row r="48" spans="1:22" ht="16.5" customHeight="1">
      <c r="A48" s="7">
        <v>38</v>
      </c>
      <c r="B48" s="19"/>
      <c r="C48" s="72" t="s">
        <v>40</v>
      </c>
      <c r="D48" s="3" t="s">
        <v>534</v>
      </c>
      <c r="E48" s="15">
        <v>3360</v>
      </c>
      <c r="F48" s="114">
        <f t="shared" si="10"/>
        <v>840</v>
      </c>
      <c r="G48" s="18" t="s">
        <v>550</v>
      </c>
      <c r="H48" s="22" t="s">
        <v>2905</v>
      </c>
      <c r="I48" s="22" t="s">
        <v>2905</v>
      </c>
      <c r="J48" s="31" t="s">
        <v>2086</v>
      </c>
      <c r="K48" s="31" t="s">
        <v>566</v>
      </c>
      <c r="L48" s="31"/>
      <c r="M48" s="3"/>
      <c r="N48" s="33">
        <f t="shared" si="11"/>
        <v>2506</v>
      </c>
      <c r="O48" s="15">
        <f t="shared" si="12"/>
        <v>2436</v>
      </c>
      <c r="P48" s="15">
        <f t="shared" si="13"/>
        <v>2394</v>
      </c>
      <c r="Q48" s="15">
        <f t="shared" si="14"/>
        <v>2352</v>
      </c>
      <c r="R48" s="15">
        <f t="shared" si="15"/>
        <v>2310</v>
      </c>
      <c r="S48" s="15">
        <f t="shared" si="16"/>
        <v>2100</v>
      </c>
      <c r="T48" s="15">
        <f t="shared" si="17"/>
        <v>1932</v>
      </c>
      <c r="U48" s="15">
        <f t="shared" si="18"/>
        <v>1680</v>
      </c>
      <c r="V48" s="15">
        <f t="shared" si="19"/>
        <v>0</v>
      </c>
    </row>
    <row r="49" spans="1:22" ht="16.5" customHeight="1">
      <c r="A49" s="7">
        <v>39</v>
      </c>
      <c r="B49" s="19"/>
      <c r="C49" s="72" t="s">
        <v>41</v>
      </c>
      <c r="D49" s="3" t="s">
        <v>534</v>
      </c>
      <c r="E49" s="15">
        <v>3120</v>
      </c>
      <c r="F49" s="114">
        <f t="shared" si="10"/>
        <v>780</v>
      </c>
      <c r="G49" s="18"/>
      <c r="H49" s="22" t="s">
        <v>2905</v>
      </c>
      <c r="I49" s="22" t="s">
        <v>2905</v>
      </c>
      <c r="J49" s="31" t="s">
        <v>2086</v>
      </c>
      <c r="K49" s="31" t="s">
        <v>567</v>
      </c>
      <c r="L49" s="31"/>
      <c r="M49" s="3"/>
      <c r="N49" s="33">
        <f t="shared" si="11"/>
        <v>2327</v>
      </c>
      <c r="O49" s="15">
        <f t="shared" si="12"/>
        <v>2262</v>
      </c>
      <c r="P49" s="15">
        <f t="shared" si="13"/>
        <v>2223</v>
      </c>
      <c r="Q49" s="15">
        <f t="shared" si="14"/>
        <v>2184</v>
      </c>
      <c r="R49" s="15">
        <f t="shared" si="15"/>
        <v>2145</v>
      </c>
      <c r="S49" s="15">
        <f t="shared" si="16"/>
        <v>1950</v>
      </c>
      <c r="T49" s="15">
        <f t="shared" si="17"/>
        <v>1794</v>
      </c>
      <c r="U49" s="15">
        <f t="shared" si="18"/>
        <v>1560</v>
      </c>
      <c r="V49" s="15">
        <f t="shared" si="19"/>
        <v>0</v>
      </c>
    </row>
    <row r="50" spans="1:22" ht="16.5" customHeight="1">
      <c r="A50" s="7">
        <v>40</v>
      </c>
      <c r="B50" s="19"/>
      <c r="C50" s="72" t="s">
        <v>42</v>
      </c>
      <c r="D50" s="3" t="s">
        <v>534</v>
      </c>
      <c r="E50" s="15">
        <v>3200</v>
      </c>
      <c r="F50" s="114">
        <f t="shared" si="10"/>
        <v>800</v>
      </c>
      <c r="G50" s="18"/>
      <c r="H50" s="22" t="s">
        <v>2905</v>
      </c>
      <c r="I50" s="22" t="s">
        <v>2905</v>
      </c>
      <c r="J50" s="31" t="s">
        <v>2086</v>
      </c>
      <c r="K50" s="31" t="s">
        <v>566</v>
      </c>
      <c r="L50" s="31"/>
      <c r="M50" s="3"/>
      <c r="N50" s="33">
        <f t="shared" si="11"/>
        <v>2387</v>
      </c>
      <c r="O50" s="15">
        <f t="shared" si="12"/>
        <v>2320</v>
      </c>
      <c r="P50" s="15">
        <f t="shared" si="13"/>
        <v>2280</v>
      </c>
      <c r="Q50" s="15">
        <f t="shared" si="14"/>
        <v>2240</v>
      </c>
      <c r="R50" s="15">
        <f t="shared" si="15"/>
        <v>2200</v>
      </c>
      <c r="S50" s="15">
        <f t="shared" si="16"/>
        <v>2000</v>
      </c>
      <c r="T50" s="15">
        <f t="shared" si="17"/>
        <v>1840</v>
      </c>
      <c r="U50" s="15">
        <f t="shared" si="18"/>
        <v>1600</v>
      </c>
      <c r="V50" s="15">
        <f t="shared" si="19"/>
        <v>0</v>
      </c>
    </row>
    <row r="51" spans="1:22" ht="16.5" customHeight="1">
      <c r="A51" s="7">
        <v>41</v>
      </c>
      <c r="B51" s="19"/>
      <c r="C51" s="77" t="s">
        <v>43</v>
      </c>
      <c r="D51" s="3" t="s">
        <v>535</v>
      </c>
      <c r="E51" s="15">
        <v>2100</v>
      </c>
      <c r="F51" s="114">
        <f t="shared" si="10"/>
        <v>525</v>
      </c>
      <c r="G51" s="18" t="s">
        <v>2088</v>
      </c>
      <c r="H51" s="23" t="s">
        <v>2900</v>
      </c>
      <c r="I51" s="21" t="s">
        <v>2902</v>
      </c>
      <c r="J51" s="31" t="s">
        <v>2098</v>
      </c>
      <c r="K51" s="31" t="s">
        <v>567</v>
      </c>
      <c r="L51" s="31"/>
      <c r="M51" s="3"/>
      <c r="N51" s="33">
        <f t="shared" si="11"/>
        <v>1566</v>
      </c>
      <c r="O51" s="15">
        <f t="shared" si="12"/>
        <v>1522</v>
      </c>
      <c r="P51" s="15">
        <f t="shared" si="13"/>
        <v>1496</v>
      </c>
      <c r="Q51" s="15">
        <f t="shared" si="14"/>
        <v>1470</v>
      </c>
      <c r="R51" s="15">
        <f t="shared" si="15"/>
        <v>1443</v>
      </c>
      <c r="S51" s="15">
        <f t="shared" si="16"/>
        <v>1312</v>
      </c>
      <c r="T51" s="15">
        <f t="shared" si="17"/>
        <v>1207</v>
      </c>
      <c r="U51" s="15">
        <f t="shared" si="18"/>
        <v>1050</v>
      </c>
      <c r="V51" s="15">
        <f t="shared" si="19"/>
        <v>0</v>
      </c>
    </row>
    <row r="52" spans="1:22" ht="16.5" customHeight="1">
      <c r="A52" s="7">
        <v>42</v>
      </c>
      <c r="B52" s="19"/>
      <c r="C52" s="77" t="s">
        <v>44</v>
      </c>
      <c r="D52" s="3" t="s">
        <v>535</v>
      </c>
      <c r="E52" s="15">
        <v>2160</v>
      </c>
      <c r="F52" s="114">
        <f t="shared" si="10"/>
        <v>540</v>
      </c>
      <c r="G52" s="18"/>
      <c r="H52" s="23" t="s">
        <v>2900</v>
      </c>
      <c r="I52" s="23" t="s">
        <v>2900</v>
      </c>
      <c r="J52" s="31" t="s">
        <v>2098</v>
      </c>
      <c r="K52" s="31" t="s">
        <v>567</v>
      </c>
      <c r="L52" s="31" t="s">
        <v>2586</v>
      </c>
      <c r="M52" s="3"/>
      <c r="N52" s="33">
        <f t="shared" si="11"/>
        <v>1611</v>
      </c>
      <c r="O52" s="15">
        <f t="shared" si="12"/>
        <v>1566</v>
      </c>
      <c r="P52" s="15">
        <f t="shared" si="13"/>
        <v>1539</v>
      </c>
      <c r="Q52" s="15">
        <f t="shared" si="14"/>
        <v>1512</v>
      </c>
      <c r="R52" s="15">
        <f t="shared" si="15"/>
        <v>1485</v>
      </c>
      <c r="S52" s="15">
        <f t="shared" si="16"/>
        <v>1350</v>
      </c>
      <c r="T52" s="15">
        <f t="shared" si="17"/>
        <v>1242</v>
      </c>
      <c r="U52" s="15">
        <f t="shared" si="18"/>
        <v>1080</v>
      </c>
      <c r="V52" s="15">
        <f t="shared" si="19"/>
        <v>0</v>
      </c>
    </row>
    <row r="53" spans="1:22" ht="16.5" customHeight="1">
      <c r="A53" s="7">
        <v>43</v>
      </c>
      <c r="B53" s="19"/>
      <c r="C53" s="77" t="s">
        <v>45</v>
      </c>
      <c r="D53" s="3" t="s">
        <v>535</v>
      </c>
      <c r="E53" s="15">
        <v>1920</v>
      </c>
      <c r="F53" s="114">
        <f t="shared" si="10"/>
        <v>480</v>
      </c>
      <c r="G53" s="18"/>
      <c r="H53" s="23" t="s">
        <v>2900</v>
      </c>
      <c r="I53" s="23" t="s">
        <v>2900</v>
      </c>
      <c r="J53" s="31" t="s">
        <v>2098</v>
      </c>
      <c r="K53" s="31" t="s">
        <v>566</v>
      </c>
      <c r="L53" s="31" t="s">
        <v>2586</v>
      </c>
      <c r="M53" s="3"/>
      <c r="N53" s="33">
        <f t="shared" si="11"/>
        <v>1432</v>
      </c>
      <c r="O53" s="15">
        <f t="shared" si="12"/>
        <v>1392</v>
      </c>
      <c r="P53" s="15">
        <f t="shared" si="13"/>
        <v>1368</v>
      </c>
      <c r="Q53" s="15">
        <f t="shared" si="14"/>
        <v>1344</v>
      </c>
      <c r="R53" s="15">
        <f t="shared" si="15"/>
        <v>1320</v>
      </c>
      <c r="S53" s="15">
        <f t="shared" si="16"/>
        <v>1200</v>
      </c>
      <c r="T53" s="15">
        <f t="shared" si="17"/>
        <v>1104</v>
      </c>
      <c r="U53" s="15">
        <f t="shared" si="18"/>
        <v>960</v>
      </c>
      <c r="V53" s="15">
        <f t="shared" si="19"/>
        <v>0</v>
      </c>
    </row>
    <row r="54" spans="1:22" ht="16.5" customHeight="1">
      <c r="A54" s="7">
        <v>44</v>
      </c>
      <c r="B54" s="19"/>
      <c r="C54" s="77" t="s">
        <v>46</v>
      </c>
      <c r="D54" s="3" t="s">
        <v>535</v>
      </c>
      <c r="E54" s="15">
        <v>1200</v>
      </c>
      <c r="F54" s="114">
        <f t="shared" si="10"/>
        <v>300</v>
      </c>
      <c r="G54" s="18"/>
      <c r="H54" s="23" t="s">
        <v>2900</v>
      </c>
      <c r="I54" s="23" t="s">
        <v>2900</v>
      </c>
      <c r="J54" s="31" t="s">
        <v>2098</v>
      </c>
      <c r="K54" s="31" t="s">
        <v>566</v>
      </c>
      <c r="L54" s="31"/>
      <c r="M54" s="3"/>
      <c r="N54" s="33">
        <f t="shared" si="11"/>
        <v>895</v>
      </c>
      <c r="O54" s="15">
        <f t="shared" si="12"/>
        <v>870</v>
      </c>
      <c r="P54" s="15">
        <f t="shared" si="13"/>
        <v>855</v>
      </c>
      <c r="Q54" s="15">
        <f t="shared" si="14"/>
        <v>840</v>
      </c>
      <c r="R54" s="15">
        <f t="shared" si="15"/>
        <v>825</v>
      </c>
      <c r="S54" s="15">
        <f t="shared" si="16"/>
        <v>750</v>
      </c>
      <c r="T54" s="15">
        <f t="shared" si="17"/>
        <v>690</v>
      </c>
      <c r="U54" s="15">
        <f t="shared" si="18"/>
        <v>600</v>
      </c>
      <c r="V54" s="15">
        <f t="shared" si="19"/>
        <v>0</v>
      </c>
    </row>
    <row r="55" spans="1:22" ht="16.5" customHeight="1">
      <c r="A55" s="7">
        <v>45</v>
      </c>
      <c r="B55" s="19"/>
      <c r="C55" s="77" t="s">
        <v>47</v>
      </c>
      <c r="D55" s="3" t="s">
        <v>535</v>
      </c>
      <c r="E55" s="15">
        <v>1900</v>
      </c>
      <c r="F55" s="114">
        <f t="shared" si="10"/>
        <v>475</v>
      </c>
      <c r="G55" s="18"/>
      <c r="H55" s="23" t="s">
        <v>2900</v>
      </c>
      <c r="I55" s="23" t="s">
        <v>2900</v>
      </c>
      <c r="J55" s="31" t="s">
        <v>2098</v>
      </c>
      <c r="K55" s="31" t="s">
        <v>567</v>
      </c>
      <c r="L55" s="31"/>
      <c r="M55" s="3"/>
      <c r="N55" s="33">
        <f t="shared" si="11"/>
        <v>1417</v>
      </c>
      <c r="O55" s="15">
        <f t="shared" si="12"/>
        <v>1377</v>
      </c>
      <c r="P55" s="15">
        <f t="shared" si="13"/>
        <v>1353</v>
      </c>
      <c r="Q55" s="15">
        <f t="shared" si="14"/>
        <v>1330</v>
      </c>
      <c r="R55" s="15">
        <f t="shared" si="15"/>
        <v>1306</v>
      </c>
      <c r="S55" s="15">
        <f t="shared" si="16"/>
        <v>1187</v>
      </c>
      <c r="T55" s="15">
        <f t="shared" si="17"/>
        <v>1092</v>
      </c>
      <c r="U55" s="15">
        <f t="shared" si="18"/>
        <v>950</v>
      </c>
      <c r="V55" s="15">
        <f t="shared" si="19"/>
        <v>0</v>
      </c>
    </row>
    <row r="56" spans="1:22" ht="16.5" customHeight="1">
      <c r="A56" s="7">
        <v>46</v>
      </c>
      <c r="B56" s="19"/>
      <c r="C56" s="77" t="s">
        <v>48</v>
      </c>
      <c r="D56" s="3" t="s">
        <v>535</v>
      </c>
      <c r="E56" s="15">
        <v>1800</v>
      </c>
      <c r="F56" s="114">
        <f t="shared" si="10"/>
        <v>450</v>
      </c>
      <c r="G56" s="18" t="s">
        <v>2088</v>
      </c>
      <c r="H56" s="23" t="s">
        <v>2900</v>
      </c>
      <c r="I56" s="21" t="s">
        <v>2902</v>
      </c>
      <c r="J56" s="31" t="s">
        <v>2098</v>
      </c>
      <c r="K56" s="31" t="s">
        <v>565</v>
      </c>
      <c r="L56" s="31" t="s">
        <v>2587</v>
      </c>
      <c r="M56" s="3"/>
      <c r="N56" s="33">
        <f t="shared" si="11"/>
        <v>1342</v>
      </c>
      <c r="O56" s="15">
        <f t="shared" si="12"/>
        <v>1305</v>
      </c>
      <c r="P56" s="15">
        <f t="shared" si="13"/>
        <v>1282</v>
      </c>
      <c r="Q56" s="15">
        <f t="shared" si="14"/>
        <v>1260</v>
      </c>
      <c r="R56" s="15">
        <f t="shared" si="15"/>
        <v>1237</v>
      </c>
      <c r="S56" s="15">
        <f t="shared" si="16"/>
        <v>1125</v>
      </c>
      <c r="T56" s="15">
        <f t="shared" si="17"/>
        <v>1035</v>
      </c>
      <c r="U56" s="15">
        <f t="shared" si="18"/>
        <v>900</v>
      </c>
      <c r="V56" s="15">
        <f t="shared" si="19"/>
        <v>0</v>
      </c>
    </row>
    <row r="57" spans="1:22" ht="16.5" customHeight="1">
      <c r="A57" s="7">
        <v>47</v>
      </c>
      <c r="B57" s="19"/>
      <c r="C57" s="77" t="s">
        <v>49</v>
      </c>
      <c r="D57" s="3" t="s">
        <v>535</v>
      </c>
      <c r="E57" s="15">
        <v>1900</v>
      </c>
      <c r="F57" s="114">
        <f t="shared" si="10"/>
        <v>475</v>
      </c>
      <c r="G57" s="18"/>
      <c r="H57" s="23" t="s">
        <v>2900</v>
      </c>
      <c r="I57" s="23" t="s">
        <v>2900</v>
      </c>
      <c r="J57" s="31" t="s">
        <v>2098</v>
      </c>
      <c r="K57" s="31" t="s">
        <v>567</v>
      </c>
      <c r="L57" s="31"/>
      <c r="M57" s="3"/>
      <c r="N57" s="33">
        <f t="shared" si="11"/>
        <v>1417</v>
      </c>
      <c r="O57" s="15">
        <f t="shared" si="12"/>
        <v>1377</v>
      </c>
      <c r="P57" s="15">
        <f t="shared" si="13"/>
        <v>1353</v>
      </c>
      <c r="Q57" s="15">
        <f t="shared" si="14"/>
        <v>1330</v>
      </c>
      <c r="R57" s="15">
        <f t="shared" si="15"/>
        <v>1306</v>
      </c>
      <c r="S57" s="15">
        <f t="shared" si="16"/>
        <v>1187</v>
      </c>
      <c r="T57" s="15">
        <f t="shared" si="17"/>
        <v>1092</v>
      </c>
      <c r="U57" s="15">
        <f t="shared" si="18"/>
        <v>950</v>
      </c>
      <c r="V57" s="15">
        <f t="shared" si="19"/>
        <v>0</v>
      </c>
    </row>
    <row r="58" spans="1:22" ht="16.5" customHeight="1">
      <c r="A58" s="7">
        <v>48</v>
      </c>
      <c r="B58" s="19"/>
      <c r="C58" s="77" t="s">
        <v>50</v>
      </c>
      <c r="D58" s="3" t="s">
        <v>535</v>
      </c>
      <c r="E58" s="15">
        <v>2400</v>
      </c>
      <c r="F58" s="114">
        <f t="shared" si="10"/>
        <v>600</v>
      </c>
      <c r="G58" s="18"/>
      <c r="H58" s="23" t="s">
        <v>2900</v>
      </c>
      <c r="I58" s="23" t="s">
        <v>2900</v>
      </c>
      <c r="J58" s="31" t="s">
        <v>2098</v>
      </c>
      <c r="K58" s="31" t="s">
        <v>566</v>
      </c>
      <c r="L58" s="31"/>
      <c r="M58" s="3"/>
      <c r="N58" s="33">
        <f t="shared" si="11"/>
        <v>1790</v>
      </c>
      <c r="O58" s="15">
        <f t="shared" si="12"/>
        <v>1740</v>
      </c>
      <c r="P58" s="15">
        <f t="shared" si="13"/>
        <v>1710</v>
      </c>
      <c r="Q58" s="15">
        <f t="shared" si="14"/>
        <v>1680</v>
      </c>
      <c r="R58" s="15">
        <f t="shared" si="15"/>
        <v>1650</v>
      </c>
      <c r="S58" s="15">
        <f t="shared" si="16"/>
        <v>1500</v>
      </c>
      <c r="T58" s="15">
        <f t="shared" si="17"/>
        <v>1380</v>
      </c>
      <c r="U58" s="15">
        <f t="shared" si="18"/>
        <v>1200</v>
      </c>
      <c r="V58" s="15">
        <f t="shared" si="19"/>
        <v>0</v>
      </c>
    </row>
    <row r="59" spans="1:22" ht="16.5" customHeight="1">
      <c r="A59" s="7">
        <v>49</v>
      </c>
      <c r="B59" s="19"/>
      <c r="C59" s="77" t="s">
        <v>51</v>
      </c>
      <c r="D59" s="3" t="s">
        <v>535</v>
      </c>
      <c r="E59" s="15">
        <v>1600</v>
      </c>
      <c r="F59" s="114">
        <f t="shared" si="10"/>
        <v>400</v>
      </c>
      <c r="G59" s="18"/>
      <c r="H59" s="23" t="s">
        <v>2900</v>
      </c>
      <c r="I59" s="23" t="s">
        <v>2900</v>
      </c>
      <c r="J59" s="31" t="s">
        <v>2098</v>
      </c>
      <c r="K59" s="31" t="s">
        <v>566</v>
      </c>
      <c r="L59" s="31"/>
      <c r="M59" s="3"/>
      <c r="N59" s="33">
        <f t="shared" si="11"/>
        <v>1193</v>
      </c>
      <c r="O59" s="15">
        <f t="shared" si="12"/>
        <v>1160</v>
      </c>
      <c r="P59" s="15">
        <f t="shared" si="13"/>
        <v>1140</v>
      </c>
      <c r="Q59" s="15">
        <f t="shared" si="14"/>
        <v>1120</v>
      </c>
      <c r="R59" s="15">
        <f t="shared" si="15"/>
        <v>1100</v>
      </c>
      <c r="S59" s="15">
        <f t="shared" si="16"/>
        <v>1000</v>
      </c>
      <c r="T59" s="15">
        <f t="shared" si="17"/>
        <v>920</v>
      </c>
      <c r="U59" s="15">
        <f t="shared" si="18"/>
        <v>800</v>
      </c>
      <c r="V59" s="15">
        <f t="shared" si="19"/>
        <v>0</v>
      </c>
    </row>
    <row r="60" spans="1:22" ht="16.5" customHeight="1">
      <c r="A60" s="7">
        <v>50</v>
      </c>
      <c r="B60" s="19"/>
      <c r="C60" s="77" t="s">
        <v>52</v>
      </c>
      <c r="D60" s="3" t="s">
        <v>535</v>
      </c>
      <c r="E60" s="15">
        <v>2100</v>
      </c>
      <c r="F60" s="114">
        <f t="shared" si="10"/>
        <v>525</v>
      </c>
      <c r="G60" s="18" t="s">
        <v>550</v>
      </c>
      <c r="H60" s="23" t="s">
        <v>2900</v>
      </c>
      <c r="I60" s="23" t="s">
        <v>2900</v>
      </c>
      <c r="J60" s="31" t="s">
        <v>2098</v>
      </c>
      <c r="K60" s="31" t="s">
        <v>566</v>
      </c>
      <c r="L60" s="31"/>
      <c r="M60" s="3"/>
      <c r="N60" s="33">
        <f t="shared" si="11"/>
        <v>1566</v>
      </c>
      <c r="O60" s="15">
        <f t="shared" si="12"/>
        <v>1522</v>
      </c>
      <c r="P60" s="15">
        <f t="shared" si="13"/>
        <v>1496</v>
      </c>
      <c r="Q60" s="15">
        <f t="shared" si="14"/>
        <v>1470</v>
      </c>
      <c r="R60" s="15">
        <f t="shared" si="15"/>
        <v>1443</v>
      </c>
      <c r="S60" s="15">
        <f t="shared" si="16"/>
        <v>1312</v>
      </c>
      <c r="T60" s="15">
        <f t="shared" si="17"/>
        <v>1207</v>
      </c>
      <c r="U60" s="15">
        <f t="shared" si="18"/>
        <v>1050</v>
      </c>
      <c r="V60" s="15">
        <f t="shared" si="19"/>
        <v>0</v>
      </c>
    </row>
    <row r="61" spans="1:22" ht="16.5" customHeight="1">
      <c r="A61" s="7">
        <v>51</v>
      </c>
      <c r="B61" s="19"/>
      <c r="C61" s="72" t="s">
        <v>53</v>
      </c>
      <c r="D61" s="3" t="s">
        <v>536</v>
      </c>
      <c r="E61" s="15">
        <v>2200</v>
      </c>
      <c r="F61" s="114">
        <f t="shared" si="10"/>
        <v>550</v>
      </c>
      <c r="G61" s="18" t="s">
        <v>2087</v>
      </c>
      <c r="H61" s="20" t="s">
        <v>2909</v>
      </c>
      <c r="I61" s="22" t="s">
        <v>2905</v>
      </c>
      <c r="J61" s="31" t="s">
        <v>2085</v>
      </c>
      <c r="K61" s="31" t="s">
        <v>565</v>
      </c>
      <c r="L61" s="31"/>
      <c r="M61" s="3"/>
      <c r="N61" s="33">
        <f t="shared" si="11"/>
        <v>1641</v>
      </c>
      <c r="O61" s="15">
        <f t="shared" si="12"/>
        <v>1595</v>
      </c>
      <c r="P61" s="15">
        <f t="shared" si="13"/>
        <v>1567</v>
      </c>
      <c r="Q61" s="15">
        <f t="shared" si="14"/>
        <v>1540</v>
      </c>
      <c r="R61" s="15">
        <f t="shared" si="15"/>
        <v>1512</v>
      </c>
      <c r="S61" s="15">
        <f t="shared" si="16"/>
        <v>1375</v>
      </c>
      <c r="T61" s="15">
        <f t="shared" si="17"/>
        <v>1265</v>
      </c>
      <c r="U61" s="15">
        <f t="shared" si="18"/>
        <v>1100</v>
      </c>
      <c r="V61" s="15">
        <f t="shared" si="19"/>
        <v>0</v>
      </c>
    </row>
    <row r="62" spans="1:22" ht="16.5" customHeight="1">
      <c r="A62" s="7">
        <v>52</v>
      </c>
      <c r="B62" s="19"/>
      <c r="C62" s="72" t="s">
        <v>54</v>
      </c>
      <c r="D62" s="3" t="s">
        <v>536</v>
      </c>
      <c r="E62" s="15">
        <v>2400</v>
      </c>
      <c r="F62" s="114">
        <f t="shared" si="10"/>
        <v>600</v>
      </c>
      <c r="G62" s="18"/>
      <c r="H62" s="20" t="s">
        <v>2909</v>
      </c>
      <c r="I62" s="20" t="s">
        <v>2909</v>
      </c>
      <c r="J62" s="31" t="s">
        <v>2085</v>
      </c>
      <c r="K62" s="31" t="s">
        <v>567</v>
      </c>
      <c r="L62" s="31" t="s">
        <v>2586</v>
      </c>
      <c r="M62" s="3"/>
      <c r="N62" s="33">
        <f t="shared" si="11"/>
        <v>1790</v>
      </c>
      <c r="O62" s="15">
        <f t="shared" si="12"/>
        <v>1740</v>
      </c>
      <c r="P62" s="15">
        <f t="shared" si="13"/>
        <v>1710</v>
      </c>
      <c r="Q62" s="15">
        <f t="shared" si="14"/>
        <v>1680</v>
      </c>
      <c r="R62" s="15">
        <f t="shared" si="15"/>
        <v>1650</v>
      </c>
      <c r="S62" s="15">
        <f t="shared" si="16"/>
        <v>1500</v>
      </c>
      <c r="T62" s="15">
        <f t="shared" si="17"/>
        <v>1380</v>
      </c>
      <c r="U62" s="15">
        <f t="shared" si="18"/>
        <v>1200</v>
      </c>
      <c r="V62" s="15">
        <f t="shared" si="19"/>
        <v>0</v>
      </c>
    </row>
    <row r="63" spans="1:22" ht="16.5" customHeight="1">
      <c r="A63" s="7">
        <v>53</v>
      </c>
      <c r="B63" s="19"/>
      <c r="C63" s="72" t="s">
        <v>55</v>
      </c>
      <c r="D63" s="3" t="s">
        <v>536</v>
      </c>
      <c r="E63" s="15">
        <v>2240</v>
      </c>
      <c r="F63" s="114">
        <f t="shared" si="10"/>
        <v>560</v>
      </c>
      <c r="G63" s="18"/>
      <c r="H63" s="20" t="s">
        <v>2909</v>
      </c>
      <c r="I63" s="20" t="s">
        <v>2909</v>
      </c>
      <c r="J63" s="31" t="s">
        <v>2085</v>
      </c>
      <c r="K63" s="31" t="s">
        <v>566</v>
      </c>
      <c r="L63" s="31" t="s">
        <v>2586</v>
      </c>
      <c r="M63" s="3"/>
      <c r="N63" s="33">
        <f t="shared" si="11"/>
        <v>1671</v>
      </c>
      <c r="O63" s="15">
        <f t="shared" si="12"/>
        <v>1624</v>
      </c>
      <c r="P63" s="15">
        <f t="shared" si="13"/>
        <v>1596</v>
      </c>
      <c r="Q63" s="15">
        <f t="shared" si="14"/>
        <v>1568</v>
      </c>
      <c r="R63" s="15">
        <f t="shared" si="15"/>
        <v>1540</v>
      </c>
      <c r="S63" s="15">
        <f t="shared" si="16"/>
        <v>1400</v>
      </c>
      <c r="T63" s="15">
        <f t="shared" si="17"/>
        <v>1288</v>
      </c>
      <c r="U63" s="15">
        <f t="shared" si="18"/>
        <v>1120</v>
      </c>
      <c r="V63" s="15">
        <f t="shared" si="19"/>
        <v>0</v>
      </c>
    </row>
    <row r="64" spans="1:22" ht="16.5" customHeight="1">
      <c r="A64" s="7">
        <v>54</v>
      </c>
      <c r="B64" s="19"/>
      <c r="C64" s="72" t="s">
        <v>56</v>
      </c>
      <c r="D64" s="3" t="s">
        <v>536</v>
      </c>
      <c r="E64" s="15">
        <v>1600</v>
      </c>
      <c r="F64" s="114">
        <f t="shared" si="10"/>
        <v>400</v>
      </c>
      <c r="G64" s="18" t="s">
        <v>2087</v>
      </c>
      <c r="H64" s="20" t="s">
        <v>2909</v>
      </c>
      <c r="I64" s="20" t="s">
        <v>2909</v>
      </c>
      <c r="J64" s="31" t="s">
        <v>2085</v>
      </c>
      <c r="K64" s="31" t="s">
        <v>566</v>
      </c>
      <c r="L64" s="31"/>
      <c r="M64" s="3"/>
      <c r="N64" s="33">
        <f t="shared" si="11"/>
        <v>1193</v>
      </c>
      <c r="O64" s="15">
        <f t="shared" si="12"/>
        <v>1160</v>
      </c>
      <c r="P64" s="15">
        <f t="shared" si="13"/>
        <v>1140</v>
      </c>
      <c r="Q64" s="15">
        <f t="shared" si="14"/>
        <v>1120</v>
      </c>
      <c r="R64" s="15">
        <f t="shared" si="15"/>
        <v>1100</v>
      </c>
      <c r="S64" s="15">
        <f t="shared" si="16"/>
        <v>1000</v>
      </c>
      <c r="T64" s="15">
        <f t="shared" si="17"/>
        <v>920</v>
      </c>
      <c r="U64" s="15">
        <f t="shared" si="18"/>
        <v>800</v>
      </c>
      <c r="V64" s="15">
        <f t="shared" si="19"/>
        <v>0</v>
      </c>
    </row>
    <row r="65" spans="1:22" ht="16.5" customHeight="1">
      <c r="A65" s="7">
        <v>55</v>
      </c>
      <c r="B65" s="19"/>
      <c r="C65" s="72" t="s">
        <v>57</v>
      </c>
      <c r="D65" s="3" t="s">
        <v>536</v>
      </c>
      <c r="E65" s="15">
        <v>1800</v>
      </c>
      <c r="F65" s="114">
        <f t="shared" si="10"/>
        <v>450</v>
      </c>
      <c r="G65" s="18" t="s">
        <v>550</v>
      </c>
      <c r="H65" s="20" t="s">
        <v>2909</v>
      </c>
      <c r="I65" s="22" t="s">
        <v>2905</v>
      </c>
      <c r="J65" s="31" t="s">
        <v>2085</v>
      </c>
      <c r="K65" s="31" t="s">
        <v>566</v>
      </c>
      <c r="L65" s="31"/>
      <c r="M65" s="3"/>
      <c r="N65" s="33">
        <f t="shared" si="11"/>
        <v>1342</v>
      </c>
      <c r="O65" s="15">
        <f t="shared" si="12"/>
        <v>1305</v>
      </c>
      <c r="P65" s="15">
        <f t="shared" si="13"/>
        <v>1282</v>
      </c>
      <c r="Q65" s="15">
        <f t="shared" si="14"/>
        <v>1260</v>
      </c>
      <c r="R65" s="15">
        <f t="shared" si="15"/>
        <v>1237</v>
      </c>
      <c r="S65" s="15">
        <f t="shared" si="16"/>
        <v>1125</v>
      </c>
      <c r="T65" s="15">
        <f t="shared" si="17"/>
        <v>1035</v>
      </c>
      <c r="U65" s="15">
        <f t="shared" si="18"/>
        <v>900</v>
      </c>
      <c r="V65" s="15">
        <f t="shared" si="19"/>
        <v>0</v>
      </c>
    </row>
    <row r="66" spans="1:22" ht="16.5" customHeight="1">
      <c r="A66" s="7">
        <v>56</v>
      </c>
      <c r="B66" s="19"/>
      <c r="C66" s="72" t="s">
        <v>58</v>
      </c>
      <c r="D66" s="3" t="s">
        <v>536</v>
      </c>
      <c r="E66" s="15">
        <v>1800</v>
      </c>
      <c r="F66" s="114">
        <f t="shared" si="10"/>
        <v>450</v>
      </c>
      <c r="G66" s="18"/>
      <c r="H66" s="20" t="s">
        <v>2909</v>
      </c>
      <c r="I66" s="20" t="s">
        <v>2909</v>
      </c>
      <c r="J66" s="31" t="s">
        <v>2085</v>
      </c>
      <c r="K66" s="31" t="s">
        <v>567</v>
      </c>
      <c r="L66" s="31" t="s">
        <v>2587</v>
      </c>
      <c r="M66" s="3"/>
      <c r="N66" s="33">
        <f t="shared" si="11"/>
        <v>1342</v>
      </c>
      <c r="O66" s="15">
        <f t="shared" si="12"/>
        <v>1305</v>
      </c>
      <c r="P66" s="15">
        <f t="shared" si="13"/>
        <v>1282</v>
      </c>
      <c r="Q66" s="15">
        <f t="shared" si="14"/>
        <v>1260</v>
      </c>
      <c r="R66" s="15">
        <f t="shared" si="15"/>
        <v>1237</v>
      </c>
      <c r="S66" s="15">
        <f t="shared" si="16"/>
        <v>1125</v>
      </c>
      <c r="T66" s="15">
        <f t="shared" si="17"/>
        <v>1035</v>
      </c>
      <c r="U66" s="15">
        <f t="shared" si="18"/>
        <v>900</v>
      </c>
      <c r="V66" s="15">
        <f t="shared" si="19"/>
        <v>0</v>
      </c>
    </row>
    <row r="67" spans="1:22" ht="16.5" customHeight="1">
      <c r="A67" s="7">
        <v>57</v>
      </c>
      <c r="B67" s="19"/>
      <c r="C67" s="72" t="s">
        <v>59</v>
      </c>
      <c r="D67" s="3" t="s">
        <v>536</v>
      </c>
      <c r="E67" s="15">
        <v>1700</v>
      </c>
      <c r="F67" s="114">
        <f t="shared" si="10"/>
        <v>425</v>
      </c>
      <c r="G67" s="18"/>
      <c r="H67" s="20" t="s">
        <v>2909</v>
      </c>
      <c r="I67" s="23" t="s">
        <v>2900</v>
      </c>
      <c r="J67" s="31" t="s">
        <v>2085</v>
      </c>
      <c r="K67" s="31" t="s">
        <v>566</v>
      </c>
      <c r="L67" s="31"/>
      <c r="M67" s="3"/>
      <c r="N67" s="33">
        <f t="shared" si="11"/>
        <v>1268</v>
      </c>
      <c r="O67" s="15">
        <f t="shared" si="12"/>
        <v>1232</v>
      </c>
      <c r="P67" s="15">
        <f t="shared" si="13"/>
        <v>1211</v>
      </c>
      <c r="Q67" s="15">
        <f t="shared" si="14"/>
        <v>1190</v>
      </c>
      <c r="R67" s="15">
        <f t="shared" si="15"/>
        <v>1168</v>
      </c>
      <c r="S67" s="15">
        <f t="shared" si="16"/>
        <v>1062</v>
      </c>
      <c r="T67" s="15">
        <f t="shared" si="17"/>
        <v>977</v>
      </c>
      <c r="U67" s="15">
        <f t="shared" si="18"/>
        <v>850</v>
      </c>
      <c r="V67" s="15">
        <f t="shared" si="19"/>
        <v>0</v>
      </c>
    </row>
    <row r="68" spans="1:22" ht="16.5" customHeight="1">
      <c r="A68" s="7">
        <v>58</v>
      </c>
      <c r="B68" s="19"/>
      <c r="C68" s="72" t="s">
        <v>60</v>
      </c>
      <c r="D68" s="3" t="s">
        <v>536</v>
      </c>
      <c r="E68" s="15">
        <v>2400</v>
      </c>
      <c r="F68" s="114">
        <f t="shared" si="10"/>
        <v>600</v>
      </c>
      <c r="G68" s="18"/>
      <c r="H68" s="20" t="s">
        <v>2909</v>
      </c>
      <c r="I68" s="20" t="s">
        <v>2909</v>
      </c>
      <c r="J68" s="31" t="s">
        <v>2085</v>
      </c>
      <c r="K68" s="31" t="s">
        <v>567</v>
      </c>
      <c r="L68" s="31"/>
      <c r="M68" s="3"/>
      <c r="N68" s="33">
        <f t="shared" si="11"/>
        <v>1790</v>
      </c>
      <c r="O68" s="15">
        <f t="shared" si="12"/>
        <v>1740</v>
      </c>
      <c r="P68" s="15">
        <f t="shared" si="13"/>
        <v>1710</v>
      </c>
      <c r="Q68" s="15">
        <f t="shared" si="14"/>
        <v>1680</v>
      </c>
      <c r="R68" s="15">
        <f t="shared" si="15"/>
        <v>1650</v>
      </c>
      <c r="S68" s="15">
        <f t="shared" si="16"/>
        <v>1500</v>
      </c>
      <c r="T68" s="15">
        <f t="shared" si="17"/>
        <v>1380</v>
      </c>
      <c r="U68" s="15">
        <f t="shared" si="18"/>
        <v>1200</v>
      </c>
      <c r="V68" s="15">
        <f t="shared" si="19"/>
        <v>0</v>
      </c>
    </row>
    <row r="69" spans="1:22" ht="16.5" customHeight="1">
      <c r="A69" s="7">
        <v>59</v>
      </c>
      <c r="B69" s="19"/>
      <c r="C69" s="72" t="s">
        <v>61</v>
      </c>
      <c r="D69" s="3" t="s">
        <v>536</v>
      </c>
      <c r="E69" s="15">
        <v>1800</v>
      </c>
      <c r="F69" s="114">
        <f t="shared" si="10"/>
        <v>450</v>
      </c>
      <c r="G69" s="18"/>
      <c r="H69" s="20" t="s">
        <v>2909</v>
      </c>
      <c r="I69" s="20" t="s">
        <v>2909</v>
      </c>
      <c r="J69" s="31" t="s">
        <v>2085</v>
      </c>
      <c r="K69" s="31" t="s">
        <v>566</v>
      </c>
      <c r="L69" s="31"/>
      <c r="M69" s="3"/>
      <c r="N69" s="33">
        <f t="shared" si="11"/>
        <v>1342</v>
      </c>
      <c r="O69" s="15">
        <f t="shared" si="12"/>
        <v>1305</v>
      </c>
      <c r="P69" s="15">
        <f t="shared" si="13"/>
        <v>1282</v>
      </c>
      <c r="Q69" s="15">
        <f t="shared" si="14"/>
        <v>1260</v>
      </c>
      <c r="R69" s="15">
        <f t="shared" si="15"/>
        <v>1237</v>
      </c>
      <c r="S69" s="15">
        <f t="shared" si="16"/>
        <v>1125</v>
      </c>
      <c r="T69" s="15">
        <f t="shared" si="17"/>
        <v>1035</v>
      </c>
      <c r="U69" s="15">
        <f t="shared" si="18"/>
        <v>900</v>
      </c>
      <c r="V69" s="15">
        <f t="shared" si="19"/>
        <v>0</v>
      </c>
    </row>
    <row r="70" spans="1:22" ht="16.5" customHeight="1">
      <c r="A70" s="7">
        <v>60</v>
      </c>
      <c r="B70" s="19"/>
      <c r="C70" s="71" t="s">
        <v>62</v>
      </c>
      <c r="D70" s="3" t="s">
        <v>536</v>
      </c>
      <c r="E70" s="15">
        <v>2000</v>
      </c>
      <c r="F70" s="114">
        <f t="shared" si="10"/>
        <v>500</v>
      </c>
      <c r="G70" s="18"/>
      <c r="H70" s="20" t="s">
        <v>2909</v>
      </c>
      <c r="I70" s="20" t="s">
        <v>2909</v>
      </c>
      <c r="J70" s="31" t="s">
        <v>2085</v>
      </c>
      <c r="K70" s="31" t="s">
        <v>567</v>
      </c>
      <c r="L70" s="31"/>
      <c r="M70" s="3"/>
      <c r="N70" s="33">
        <f t="shared" si="11"/>
        <v>1492</v>
      </c>
      <c r="O70" s="15">
        <f t="shared" si="12"/>
        <v>1450</v>
      </c>
      <c r="P70" s="15">
        <f t="shared" si="13"/>
        <v>1425</v>
      </c>
      <c r="Q70" s="15">
        <f t="shared" si="14"/>
        <v>1400</v>
      </c>
      <c r="R70" s="15">
        <f t="shared" si="15"/>
        <v>1375</v>
      </c>
      <c r="S70" s="15">
        <f t="shared" si="16"/>
        <v>1250</v>
      </c>
      <c r="T70" s="15">
        <f t="shared" si="17"/>
        <v>1150</v>
      </c>
      <c r="U70" s="15">
        <f t="shared" si="18"/>
        <v>1000</v>
      </c>
      <c r="V70" s="15">
        <f t="shared" si="19"/>
        <v>0</v>
      </c>
    </row>
    <row r="71" spans="1:22" ht="16.5" customHeight="1">
      <c r="A71" s="7">
        <v>61</v>
      </c>
      <c r="B71" s="19"/>
      <c r="C71" s="77" t="s">
        <v>63</v>
      </c>
      <c r="D71" s="3" t="s">
        <v>537</v>
      </c>
      <c r="E71" s="15">
        <v>2160</v>
      </c>
      <c r="F71" s="114">
        <f t="shared" si="10"/>
        <v>540</v>
      </c>
      <c r="G71" s="18"/>
      <c r="H71" s="24" t="s">
        <v>2908</v>
      </c>
      <c r="I71" s="69" t="s">
        <v>2903</v>
      </c>
      <c r="J71" s="31" t="s">
        <v>2097</v>
      </c>
      <c r="K71" s="31" t="s">
        <v>567</v>
      </c>
      <c r="L71" s="31"/>
      <c r="M71" s="3"/>
      <c r="N71" s="33">
        <f t="shared" si="11"/>
        <v>1611</v>
      </c>
      <c r="O71" s="15">
        <f t="shared" si="12"/>
        <v>1566</v>
      </c>
      <c r="P71" s="15">
        <f t="shared" si="13"/>
        <v>1539</v>
      </c>
      <c r="Q71" s="15">
        <f t="shared" si="14"/>
        <v>1512</v>
      </c>
      <c r="R71" s="15">
        <f t="shared" si="15"/>
        <v>1485</v>
      </c>
      <c r="S71" s="15">
        <f t="shared" si="16"/>
        <v>1350</v>
      </c>
      <c r="T71" s="15">
        <f t="shared" si="17"/>
        <v>1242</v>
      </c>
      <c r="U71" s="15">
        <f t="shared" si="18"/>
        <v>1080</v>
      </c>
      <c r="V71" s="15">
        <f t="shared" si="19"/>
        <v>0</v>
      </c>
    </row>
    <row r="72" spans="1:22" ht="16.5" customHeight="1">
      <c r="A72" s="7">
        <v>62</v>
      </c>
      <c r="B72" s="19"/>
      <c r="C72" s="77" t="s">
        <v>64</v>
      </c>
      <c r="D72" s="3" t="s">
        <v>537</v>
      </c>
      <c r="E72" s="15">
        <v>2320</v>
      </c>
      <c r="F72" s="114">
        <f t="shared" si="10"/>
        <v>580</v>
      </c>
      <c r="G72" s="18" t="s">
        <v>2087</v>
      </c>
      <c r="H72" s="24" t="s">
        <v>2908</v>
      </c>
      <c r="I72" s="80" t="s">
        <v>2099</v>
      </c>
      <c r="J72" s="31" t="s">
        <v>2097</v>
      </c>
      <c r="K72" s="31" t="s">
        <v>567</v>
      </c>
      <c r="L72" s="31" t="s">
        <v>2586</v>
      </c>
      <c r="M72" s="3"/>
      <c r="N72" s="33">
        <f t="shared" si="11"/>
        <v>1730</v>
      </c>
      <c r="O72" s="15">
        <f t="shared" si="12"/>
        <v>1682</v>
      </c>
      <c r="P72" s="15">
        <f t="shared" si="13"/>
        <v>1653</v>
      </c>
      <c r="Q72" s="15">
        <f t="shared" si="14"/>
        <v>1624</v>
      </c>
      <c r="R72" s="15">
        <f t="shared" si="15"/>
        <v>1595</v>
      </c>
      <c r="S72" s="15">
        <f t="shared" si="16"/>
        <v>1450</v>
      </c>
      <c r="T72" s="15">
        <f t="shared" si="17"/>
        <v>1334</v>
      </c>
      <c r="U72" s="15">
        <f t="shared" si="18"/>
        <v>1160</v>
      </c>
      <c r="V72" s="15">
        <f t="shared" si="19"/>
        <v>0</v>
      </c>
    </row>
    <row r="73" spans="1:22" ht="16.5" customHeight="1">
      <c r="A73" s="7">
        <v>63</v>
      </c>
      <c r="B73" s="19"/>
      <c r="C73" s="77" t="s">
        <v>65</v>
      </c>
      <c r="D73" s="3" t="s">
        <v>537</v>
      </c>
      <c r="E73" s="15">
        <v>2300</v>
      </c>
      <c r="F73" s="114">
        <f t="shared" si="10"/>
        <v>575</v>
      </c>
      <c r="G73" s="18" t="s">
        <v>2087</v>
      </c>
      <c r="H73" s="24" t="s">
        <v>2908</v>
      </c>
      <c r="I73" s="24" t="s">
        <v>2908</v>
      </c>
      <c r="J73" s="31" t="s">
        <v>2097</v>
      </c>
      <c r="K73" s="31" t="s">
        <v>566</v>
      </c>
      <c r="L73" s="31" t="s">
        <v>2586</v>
      </c>
      <c r="M73" s="3"/>
      <c r="N73" s="33">
        <f t="shared" si="11"/>
        <v>1716</v>
      </c>
      <c r="O73" s="15">
        <f t="shared" si="12"/>
        <v>1667</v>
      </c>
      <c r="P73" s="15">
        <f t="shared" si="13"/>
        <v>1638</v>
      </c>
      <c r="Q73" s="15">
        <f t="shared" si="14"/>
        <v>1610</v>
      </c>
      <c r="R73" s="15">
        <f t="shared" si="15"/>
        <v>1581</v>
      </c>
      <c r="S73" s="15">
        <f t="shared" si="16"/>
        <v>1437</v>
      </c>
      <c r="T73" s="15">
        <f t="shared" si="17"/>
        <v>1322</v>
      </c>
      <c r="U73" s="15">
        <f t="shared" si="18"/>
        <v>1150</v>
      </c>
      <c r="V73" s="15">
        <f t="shared" si="19"/>
        <v>0</v>
      </c>
    </row>
    <row r="74" spans="1:22" ht="16.5" customHeight="1">
      <c r="A74" s="7">
        <v>64</v>
      </c>
      <c r="B74" s="19"/>
      <c r="C74" s="77" t="s">
        <v>66</v>
      </c>
      <c r="D74" s="3" t="s">
        <v>537</v>
      </c>
      <c r="E74" s="15">
        <v>1200</v>
      </c>
      <c r="F74" s="114">
        <f t="shared" si="10"/>
        <v>300</v>
      </c>
      <c r="G74" s="18"/>
      <c r="H74" s="24" t="s">
        <v>2908</v>
      </c>
      <c r="I74" s="24" t="s">
        <v>2908</v>
      </c>
      <c r="J74" s="31" t="s">
        <v>2097</v>
      </c>
      <c r="K74" s="31" t="s">
        <v>568</v>
      </c>
      <c r="L74" s="31"/>
      <c r="M74" s="3"/>
      <c r="N74" s="33">
        <f t="shared" si="11"/>
        <v>895</v>
      </c>
      <c r="O74" s="15">
        <f t="shared" si="12"/>
        <v>870</v>
      </c>
      <c r="P74" s="15">
        <f t="shared" si="13"/>
        <v>855</v>
      </c>
      <c r="Q74" s="15">
        <f t="shared" si="14"/>
        <v>840</v>
      </c>
      <c r="R74" s="15">
        <f t="shared" si="15"/>
        <v>825</v>
      </c>
      <c r="S74" s="15">
        <f t="shared" si="16"/>
        <v>750</v>
      </c>
      <c r="T74" s="15">
        <f t="shared" si="17"/>
        <v>690</v>
      </c>
      <c r="U74" s="15">
        <f t="shared" si="18"/>
        <v>600</v>
      </c>
      <c r="V74" s="15">
        <f t="shared" si="19"/>
        <v>0</v>
      </c>
    </row>
    <row r="75" spans="1:22" ht="16.5" customHeight="1">
      <c r="A75" s="7">
        <v>65</v>
      </c>
      <c r="B75" s="19"/>
      <c r="C75" s="77" t="s">
        <v>67</v>
      </c>
      <c r="D75" s="3" t="s">
        <v>537</v>
      </c>
      <c r="E75" s="15">
        <v>1800</v>
      </c>
      <c r="F75" s="114">
        <f t="shared" ref="F75:F106" si="20">ROUNDDOWN(E75/4,0)</f>
        <v>450</v>
      </c>
      <c r="G75" s="18"/>
      <c r="H75" s="24" t="s">
        <v>2908</v>
      </c>
      <c r="I75" s="24" t="s">
        <v>2908</v>
      </c>
      <c r="J75" s="31" t="s">
        <v>2097</v>
      </c>
      <c r="K75" s="31" t="s">
        <v>567</v>
      </c>
      <c r="L75" s="31"/>
      <c r="M75" s="3"/>
      <c r="N75" s="33">
        <f t="shared" ref="N75:N106" si="21">ROUNDDOWN(F75*2.9844,0)</f>
        <v>1342</v>
      </c>
      <c r="O75" s="15">
        <f t="shared" ref="O75:O106" si="22">ROUNDDOWN(F75*2.9,0)</f>
        <v>1305</v>
      </c>
      <c r="P75" s="15">
        <f t="shared" ref="P75:P106" si="23">ROUNDDOWN(F75*2.85,0)</f>
        <v>1282</v>
      </c>
      <c r="Q75" s="15">
        <f t="shared" ref="Q75:Q106" si="24">ROUNDDOWN(F75*2.8,0)</f>
        <v>1260</v>
      </c>
      <c r="R75" s="15">
        <f t="shared" ref="R75:R106" si="25">ROUNDDOWN(F75*2.75,0)</f>
        <v>1237</v>
      </c>
      <c r="S75" s="15">
        <f t="shared" ref="S75:S106" si="26">ROUNDDOWN(F75*2.5,0)</f>
        <v>1125</v>
      </c>
      <c r="T75" s="15">
        <f t="shared" ref="T75:T106" si="27">ROUNDDOWN(F75*2.3,0)</f>
        <v>1035</v>
      </c>
      <c r="U75" s="15">
        <f t="shared" ref="U75:U106" si="28">ROUNDDOWN(F75*2,0)</f>
        <v>900</v>
      </c>
      <c r="V75" s="15">
        <f t="shared" ref="V75:V106" si="29">ROUNDDOWN(F75*0,0)</f>
        <v>0</v>
      </c>
    </row>
    <row r="76" spans="1:22" ht="16.5" customHeight="1">
      <c r="A76" s="7">
        <v>66</v>
      </c>
      <c r="B76" s="19"/>
      <c r="C76" s="77" t="s">
        <v>68</v>
      </c>
      <c r="D76" s="3" t="s">
        <v>537</v>
      </c>
      <c r="E76" s="15">
        <v>1700</v>
      </c>
      <c r="F76" s="114">
        <f t="shared" si="20"/>
        <v>425</v>
      </c>
      <c r="G76" s="18"/>
      <c r="H76" s="24" t="s">
        <v>2908</v>
      </c>
      <c r="I76" s="24" t="s">
        <v>2908</v>
      </c>
      <c r="J76" s="31" t="s">
        <v>2097</v>
      </c>
      <c r="K76" s="31" t="s">
        <v>565</v>
      </c>
      <c r="L76" s="31" t="s">
        <v>2587</v>
      </c>
      <c r="M76" s="3"/>
      <c r="N76" s="33">
        <f t="shared" si="21"/>
        <v>1268</v>
      </c>
      <c r="O76" s="15">
        <f t="shared" si="22"/>
        <v>1232</v>
      </c>
      <c r="P76" s="15">
        <f t="shared" si="23"/>
        <v>1211</v>
      </c>
      <c r="Q76" s="15">
        <f t="shared" si="24"/>
        <v>1190</v>
      </c>
      <c r="R76" s="15">
        <f t="shared" si="25"/>
        <v>1168</v>
      </c>
      <c r="S76" s="15">
        <f t="shared" si="26"/>
        <v>1062</v>
      </c>
      <c r="T76" s="15">
        <f t="shared" si="27"/>
        <v>977</v>
      </c>
      <c r="U76" s="15">
        <f t="shared" si="28"/>
        <v>850</v>
      </c>
      <c r="V76" s="15">
        <f t="shared" si="29"/>
        <v>0</v>
      </c>
    </row>
    <row r="77" spans="1:22" ht="16.5" customHeight="1">
      <c r="A77" s="7">
        <v>67</v>
      </c>
      <c r="B77" s="19"/>
      <c r="C77" s="77" t="s">
        <v>69</v>
      </c>
      <c r="D77" s="3" t="s">
        <v>537</v>
      </c>
      <c r="E77" s="15">
        <v>2000</v>
      </c>
      <c r="F77" s="114">
        <f t="shared" si="20"/>
        <v>500</v>
      </c>
      <c r="G77" s="18"/>
      <c r="H77" s="24" t="s">
        <v>2908</v>
      </c>
      <c r="I77" s="24" t="s">
        <v>2908</v>
      </c>
      <c r="J77" s="31" t="s">
        <v>2097</v>
      </c>
      <c r="K77" s="31" t="s">
        <v>566</v>
      </c>
      <c r="L77" s="31"/>
      <c r="M77" s="3"/>
      <c r="N77" s="33">
        <f t="shared" si="21"/>
        <v>1492</v>
      </c>
      <c r="O77" s="15">
        <f t="shared" si="22"/>
        <v>1450</v>
      </c>
      <c r="P77" s="15">
        <f t="shared" si="23"/>
        <v>1425</v>
      </c>
      <c r="Q77" s="15">
        <f t="shared" si="24"/>
        <v>1400</v>
      </c>
      <c r="R77" s="15">
        <f t="shared" si="25"/>
        <v>1375</v>
      </c>
      <c r="S77" s="15">
        <f t="shared" si="26"/>
        <v>1250</v>
      </c>
      <c r="T77" s="15">
        <f t="shared" si="27"/>
        <v>1150</v>
      </c>
      <c r="U77" s="15">
        <f t="shared" si="28"/>
        <v>1000</v>
      </c>
      <c r="V77" s="15">
        <f t="shared" si="29"/>
        <v>0</v>
      </c>
    </row>
    <row r="78" spans="1:22" ht="16.5" customHeight="1">
      <c r="A78" s="7">
        <v>68</v>
      </c>
      <c r="B78" s="19"/>
      <c r="C78" s="77" t="s">
        <v>70</v>
      </c>
      <c r="D78" s="3" t="s">
        <v>537</v>
      </c>
      <c r="E78" s="15">
        <v>1800</v>
      </c>
      <c r="F78" s="114">
        <f t="shared" si="20"/>
        <v>450</v>
      </c>
      <c r="G78" s="18"/>
      <c r="H78" s="24" t="s">
        <v>2908</v>
      </c>
      <c r="I78" s="80" t="s">
        <v>2099</v>
      </c>
      <c r="J78" s="31" t="s">
        <v>2097</v>
      </c>
      <c r="K78" s="31" t="s">
        <v>566</v>
      </c>
      <c r="L78" s="31"/>
      <c r="M78" s="3"/>
      <c r="N78" s="33">
        <f t="shared" si="21"/>
        <v>1342</v>
      </c>
      <c r="O78" s="15">
        <f t="shared" si="22"/>
        <v>1305</v>
      </c>
      <c r="P78" s="15">
        <f t="shared" si="23"/>
        <v>1282</v>
      </c>
      <c r="Q78" s="15">
        <f t="shared" si="24"/>
        <v>1260</v>
      </c>
      <c r="R78" s="15">
        <f t="shared" si="25"/>
        <v>1237</v>
      </c>
      <c r="S78" s="15">
        <f t="shared" si="26"/>
        <v>1125</v>
      </c>
      <c r="T78" s="15">
        <f t="shared" si="27"/>
        <v>1035</v>
      </c>
      <c r="U78" s="15">
        <f t="shared" si="28"/>
        <v>900</v>
      </c>
      <c r="V78" s="15">
        <f t="shared" si="29"/>
        <v>0</v>
      </c>
    </row>
    <row r="79" spans="1:22" ht="16.5" customHeight="1">
      <c r="A79" s="7">
        <v>69</v>
      </c>
      <c r="B79" s="19"/>
      <c r="C79" s="77" t="s">
        <v>71</v>
      </c>
      <c r="D79" s="3" t="s">
        <v>537</v>
      </c>
      <c r="E79" s="15">
        <v>2400</v>
      </c>
      <c r="F79" s="114">
        <f t="shared" si="20"/>
        <v>600</v>
      </c>
      <c r="G79" s="18"/>
      <c r="H79" s="24" t="s">
        <v>2908</v>
      </c>
      <c r="I79" s="24" t="s">
        <v>2908</v>
      </c>
      <c r="J79" s="31" t="s">
        <v>2097</v>
      </c>
      <c r="K79" s="31" t="s">
        <v>567</v>
      </c>
      <c r="L79" s="31"/>
      <c r="M79" s="3"/>
      <c r="N79" s="33">
        <f t="shared" si="21"/>
        <v>1790</v>
      </c>
      <c r="O79" s="15">
        <f t="shared" si="22"/>
        <v>1740</v>
      </c>
      <c r="P79" s="15">
        <f t="shared" si="23"/>
        <v>1710</v>
      </c>
      <c r="Q79" s="15">
        <f t="shared" si="24"/>
        <v>1680</v>
      </c>
      <c r="R79" s="15">
        <f t="shared" si="25"/>
        <v>1650</v>
      </c>
      <c r="S79" s="15">
        <f t="shared" si="26"/>
        <v>1500</v>
      </c>
      <c r="T79" s="15">
        <f t="shared" si="27"/>
        <v>1380</v>
      </c>
      <c r="U79" s="15">
        <f t="shared" si="28"/>
        <v>1200</v>
      </c>
      <c r="V79" s="15">
        <f t="shared" si="29"/>
        <v>0</v>
      </c>
    </row>
    <row r="80" spans="1:22" ht="16.5" customHeight="1">
      <c r="A80" s="7">
        <v>70</v>
      </c>
      <c r="B80" s="19"/>
      <c r="C80" s="77" t="s">
        <v>72</v>
      </c>
      <c r="D80" s="3" t="s">
        <v>537</v>
      </c>
      <c r="E80" s="15">
        <v>2290</v>
      </c>
      <c r="F80" s="114">
        <f t="shared" si="20"/>
        <v>572</v>
      </c>
      <c r="G80" s="18" t="s">
        <v>550</v>
      </c>
      <c r="H80" s="24" t="s">
        <v>2908</v>
      </c>
      <c r="I80" s="24" t="s">
        <v>2908</v>
      </c>
      <c r="J80" s="31" t="s">
        <v>2097</v>
      </c>
      <c r="K80" s="31" t="s">
        <v>566</v>
      </c>
      <c r="L80" s="31"/>
      <c r="M80" s="3"/>
      <c r="N80" s="33">
        <f t="shared" si="21"/>
        <v>1707</v>
      </c>
      <c r="O80" s="15">
        <f t="shared" si="22"/>
        <v>1658</v>
      </c>
      <c r="P80" s="15">
        <f t="shared" si="23"/>
        <v>1630</v>
      </c>
      <c r="Q80" s="15">
        <f t="shared" si="24"/>
        <v>1601</v>
      </c>
      <c r="R80" s="15">
        <f t="shared" si="25"/>
        <v>1573</v>
      </c>
      <c r="S80" s="15">
        <f t="shared" si="26"/>
        <v>1430</v>
      </c>
      <c r="T80" s="15">
        <f t="shared" si="27"/>
        <v>1315</v>
      </c>
      <c r="U80" s="15">
        <f t="shared" si="28"/>
        <v>1144</v>
      </c>
      <c r="V80" s="15">
        <f t="shared" si="29"/>
        <v>0</v>
      </c>
    </row>
    <row r="81" spans="1:22" ht="16.5" customHeight="1">
      <c r="A81" s="7">
        <v>71</v>
      </c>
      <c r="B81" s="19"/>
      <c r="C81" s="72" t="s">
        <v>73</v>
      </c>
      <c r="D81" s="3" t="s">
        <v>2233</v>
      </c>
      <c r="E81" s="15">
        <v>2400</v>
      </c>
      <c r="F81" s="114">
        <f t="shared" si="20"/>
        <v>600</v>
      </c>
      <c r="G81" s="18"/>
      <c r="H81" s="20" t="s">
        <v>2909</v>
      </c>
      <c r="I81" s="26" t="s">
        <v>2112</v>
      </c>
      <c r="J81" s="31" t="s">
        <v>2085</v>
      </c>
      <c r="K81" s="31" t="s">
        <v>567</v>
      </c>
      <c r="L81" s="31"/>
      <c r="M81" s="3"/>
      <c r="N81" s="33">
        <f t="shared" si="21"/>
        <v>1790</v>
      </c>
      <c r="O81" s="15">
        <f t="shared" si="22"/>
        <v>1740</v>
      </c>
      <c r="P81" s="15">
        <f t="shared" si="23"/>
        <v>1710</v>
      </c>
      <c r="Q81" s="15">
        <f t="shared" si="24"/>
        <v>1680</v>
      </c>
      <c r="R81" s="15">
        <f t="shared" si="25"/>
        <v>1650</v>
      </c>
      <c r="S81" s="15">
        <f t="shared" si="26"/>
        <v>1500</v>
      </c>
      <c r="T81" s="15">
        <f t="shared" si="27"/>
        <v>1380</v>
      </c>
      <c r="U81" s="15">
        <f t="shared" si="28"/>
        <v>1200</v>
      </c>
      <c r="V81" s="15">
        <f t="shared" si="29"/>
        <v>0</v>
      </c>
    </row>
    <row r="82" spans="1:22" ht="16.5" customHeight="1">
      <c r="A82" s="7">
        <v>72</v>
      </c>
      <c r="B82" s="19"/>
      <c r="C82" s="72" t="s">
        <v>74</v>
      </c>
      <c r="D82" s="3" t="s">
        <v>2233</v>
      </c>
      <c r="E82" s="15">
        <v>2160</v>
      </c>
      <c r="F82" s="114">
        <f t="shared" si="20"/>
        <v>540</v>
      </c>
      <c r="G82" s="18"/>
      <c r="H82" s="20" t="s">
        <v>2909</v>
      </c>
      <c r="I82" s="20" t="s">
        <v>2909</v>
      </c>
      <c r="J82" s="31" t="s">
        <v>2085</v>
      </c>
      <c r="K82" s="31" t="s">
        <v>566</v>
      </c>
      <c r="L82" s="31" t="s">
        <v>2586</v>
      </c>
      <c r="M82" s="3"/>
      <c r="N82" s="33">
        <f t="shared" si="21"/>
        <v>1611</v>
      </c>
      <c r="O82" s="15">
        <f t="shared" si="22"/>
        <v>1566</v>
      </c>
      <c r="P82" s="15">
        <f t="shared" si="23"/>
        <v>1539</v>
      </c>
      <c r="Q82" s="15">
        <f t="shared" si="24"/>
        <v>1512</v>
      </c>
      <c r="R82" s="15">
        <f t="shared" si="25"/>
        <v>1485</v>
      </c>
      <c r="S82" s="15">
        <f t="shared" si="26"/>
        <v>1350</v>
      </c>
      <c r="T82" s="15">
        <f t="shared" si="27"/>
        <v>1242</v>
      </c>
      <c r="U82" s="15">
        <f t="shared" si="28"/>
        <v>1080</v>
      </c>
      <c r="V82" s="15">
        <f t="shared" si="29"/>
        <v>0</v>
      </c>
    </row>
    <row r="83" spans="1:22" ht="16.5" customHeight="1">
      <c r="A83" s="7">
        <v>73</v>
      </c>
      <c r="B83" s="19"/>
      <c r="C83" s="72" t="s">
        <v>75</v>
      </c>
      <c r="D83" s="3" t="s">
        <v>2233</v>
      </c>
      <c r="E83" s="15">
        <v>2480</v>
      </c>
      <c r="F83" s="114">
        <f t="shared" si="20"/>
        <v>620</v>
      </c>
      <c r="G83" s="18"/>
      <c r="H83" s="20" t="s">
        <v>2909</v>
      </c>
      <c r="I83" s="20" t="s">
        <v>2909</v>
      </c>
      <c r="J83" s="31" t="s">
        <v>2085</v>
      </c>
      <c r="K83" s="31" t="s">
        <v>566</v>
      </c>
      <c r="L83" s="31" t="s">
        <v>2586</v>
      </c>
      <c r="M83" s="3"/>
      <c r="N83" s="33">
        <f t="shared" si="21"/>
        <v>1850</v>
      </c>
      <c r="O83" s="15">
        <f t="shared" si="22"/>
        <v>1798</v>
      </c>
      <c r="P83" s="15">
        <f t="shared" si="23"/>
        <v>1767</v>
      </c>
      <c r="Q83" s="15">
        <f t="shared" si="24"/>
        <v>1736</v>
      </c>
      <c r="R83" s="15">
        <f t="shared" si="25"/>
        <v>1705</v>
      </c>
      <c r="S83" s="15">
        <f t="shared" si="26"/>
        <v>1550</v>
      </c>
      <c r="T83" s="15">
        <f t="shared" si="27"/>
        <v>1426</v>
      </c>
      <c r="U83" s="15">
        <f t="shared" si="28"/>
        <v>1240</v>
      </c>
      <c r="V83" s="15">
        <f t="shared" si="29"/>
        <v>0</v>
      </c>
    </row>
    <row r="84" spans="1:22" ht="16.5" customHeight="1">
      <c r="A84" s="7">
        <v>74</v>
      </c>
      <c r="B84" s="19"/>
      <c r="C84" s="72" t="s">
        <v>76</v>
      </c>
      <c r="D84" s="3" t="s">
        <v>2233</v>
      </c>
      <c r="E84" s="15">
        <v>1700</v>
      </c>
      <c r="F84" s="114">
        <f t="shared" si="20"/>
        <v>425</v>
      </c>
      <c r="G84" s="18" t="s">
        <v>2087</v>
      </c>
      <c r="H84" s="20" t="s">
        <v>2909</v>
      </c>
      <c r="I84" s="20" t="s">
        <v>2909</v>
      </c>
      <c r="J84" s="31" t="s">
        <v>2085</v>
      </c>
      <c r="K84" s="31" t="s">
        <v>566</v>
      </c>
      <c r="L84" s="31"/>
      <c r="M84" s="3"/>
      <c r="N84" s="33">
        <f t="shared" si="21"/>
        <v>1268</v>
      </c>
      <c r="O84" s="15">
        <f t="shared" si="22"/>
        <v>1232</v>
      </c>
      <c r="P84" s="15">
        <f t="shared" si="23"/>
        <v>1211</v>
      </c>
      <c r="Q84" s="15">
        <f t="shared" si="24"/>
        <v>1190</v>
      </c>
      <c r="R84" s="15">
        <f t="shared" si="25"/>
        <v>1168</v>
      </c>
      <c r="S84" s="15">
        <f t="shared" si="26"/>
        <v>1062</v>
      </c>
      <c r="T84" s="15">
        <f t="shared" si="27"/>
        <v>977</v>
      </c>
      <c r="U84" s="15">
        <f t="shared" si="28"/>
        <v>850</v>
      </c>
      <c r="V84" s="15">
        <f t="shared" si="29"/>
        <v>0</v>
      </c>
    </row>
    <row r="85" spans="1:22" ht="16.5" customHeight="1">
      <c r="A85" s="7">
        <v>75</v>
      </c>
      <c r="B85" s="19"/>
      <c r="C85" s="72" t="s">
        <v>77</v>
      </c>
      <c r="D85" s="3" t="s">
        <v>2233</v>
      </c>
      <c r="E85" s="15">
        <v>2280</v>
      </c>
      <c r="F85" s="114">
        <f t="shared" si="20"/>
        <v>570</v>
      </c>
      <c r="G85" s="18"/>
      <c r="H85" s="20" t="s">
        <v>2909</v>
      </c>
      <c r="I85" s="22" t="s">
        <v>2905</v>
      </c>
      <c r="J85" s="31" t="s">
        <v>2085</v>
      </c>
      <c r="K85" s="31" t="s">
        <v>566</v>
      </c>
      <c r="L85" s="31"/>
      <c r="M85" s="3"/>
      <c r="N85" s="33">
        <f t="shared" si="21"/>
        <v>1701</v>
      </c>
      <c r="O85" s="15">
        <f t="shared" si="22"/>
        <v>1653</v>
      </c>
      <c r="P85" s="15">
        <f t="shared" si="23"/>
        <v>1624</v>
      </c>
      <c r="Q85" s="15">
        <f t="shared" si="24"/>
        <v>1596</v>
      </c>
      <c r="R85" s="15">
        <f t="shared" si="25"/>
        <v>1567</v>
      </c>
      <c r="S85" s="15">
        <f t="shared" si="26"/>
        <v>1425</v>
      </c>
      <c r="T85" s="15">
        <f t="shared" si="27"/>
        <v>1311</v>
      </c>
      <c r="U85" s="15">
        <f t="shared" si="28"/>
        <v>1140</v>
      </c>
      <c r="V85" s="15">
        <f t="shared" si="29"/>
        <v>0</v>
      </c>
    </row>
    <row r="86" spans="1:22" ht="16.5" customHeight="1">
      <c r="A86" s="7">
        <v>76</v>
      </c>
      <c r="B86" s="19"/>
      <c r="C86" s="72" t="s">
        <v>78</v>
      </c>
      <c r="D86" s="3" t="s">
        <v>2233</v>
      </c>
      <c r="E86" s="15">
        <v>2480</v>
      </c>
      <c r="F86" s="114">
        <f t="shared" si="20"/>
        <v>620</v>
      </c>
      <c r="G86" s="18"/>
      <c r="H86" s="20" t="s">
        <v>2909</v>
      </c>
      <c r="I86" s="22" t="s">
        <v>2905</v>
      </c>
      <c r="J86" s="31" t="s">
        <v>2085</v>
      </c>
      <c r="K86" s="31" t="s">
        <v>567</v>
      </c>
      <c r="L86" s="31"/>
      <c r="M86" s="3"/>
      <c r="N86" s="33">
        <f t="shared" si="21"/>
        <v>1850</v>
      </c>
      <c r="O86" s="15">
        <f t="shared" si="22"/>
        <v>1798</v>
      </c>
      <c r="P86" s="15">
        <f t="shared" si="23"/>
        <v>1767</v>
      </c>
      <c r="Q86" s="15">
        <f t="shared" si="24"/>
        <v>1736</v>
      </c>
      <c r="R86" s="15">
        <f t="shared" si="25"/>
        <v>1705</v>
      </c>
      <c r="S86" s="15">
        <f t="shared" si="26"/>
        <v>1550</v>
      </c>
      <c r="T86" s="15">
        <f t="shared" si="27"/>
        <v>1426</v>
      </c>
      <c r="U86" s="15">
        <f t="shared" si="28"/>
        <v>1240</v>
      </c>
      <c r="V86" s="15">
        <f t="shared" si="29"/>
        <v>0</v>
      </c>
    </row>
    <row r="87" spans="1:22" ht="16.5" customHeight="1">
      <c r="A87" s="7">
        <v>77</v>
      </c>
      <c r="B87" s="19"/>
      <c r="C87" s="72" t="s">
        <v>79</v>
      </c>
      <c r="D87" s="3" t="s">
        <v>2233</v>
      </c>
      <c r="E87" s="15">
        <v>2100</v>
      </c>
      <c r="F87" s="114">
        <f t="shared" si="20"/>
        <v>525</v>
      </c>
      <c r="G87" s="18"/>
      <c r="H87" s="20" t="s">
        <v>2909</v>
      </c>
      <c r="I87" s="26" t="s">
        <v>2112</v>
      </c>
      <c r="J87" s="31" t="s">
        <v>561</v>
      </c>
      <c r="K87" s="31" t="s">
        <v>565</v>
      </c>
      <c r="L87" s="31" t="s">
        <v>2587</v>
      </c>
      <c r="M87" s="3"/>
      <c r="N87" s="33">
        <f t="shared" si="21"/>
        <v>1566</v>
      </c>
      <c r="O87" s="15">
        <f t="shared" si="22"/>
        <v>1522</v>
      </c>
      <c r="P87" s="15">
        <f t="shared" si="23"/>
        <v>1496</v>
      </c>
      <c r="Q87" s="15">
        <f t="shared" si="24"/>
        <v>1470</v>
      </c>
      <c r="R87" s="15">
        <f t="shared" si="25"/>
        <v>1443</v>
      </c>
      <c r="S87" s="15">
        <f t="shared" si="26"/>
        <v>1312</v>
      </c>
      <c r="T87" s="15">
        <f t="shared" si="27"/>
        <v>1207</v>
      </c>
      <c r="U87" s="15">
        <f t="shared" si="28"/>
        <v>1050</v>
      </c>
      <c r="V87" s="15">
        <f t="shared" si="29"/>
        <v>0</v>
      </c>
    </row>
    <row r="88" spans="1:22" ht="16.5" customHeight="1">
      <c r="A88" s="7">
        <v>78</v>
      </c>
      <c r="B88" s="19"/>
      <c r="C88" s="72" t="s">
        <v>80</v>
      </c>
      <c r="D88" s="3" t="s">
        <v>2233</v>
      </c>
      <c r="E88" s="15">
        <v>2100</v>
      </c>
      <c r="F88" s="114">
        <f t="shared" si="20"/>
        <v>525</v>
      </c>
      <c r="G88" s="18"/>
      <c r="H88" s="20" t="s">
        <v>2909</v>
      </c>
      <c r="I88" s="26" t="s">
        <v>2112</v>
      </c>
      <c r="J88" s="31" t="s">
        <v>2085</v>
      </c>
      <c r="K88" s="31" t="s">
        <v>567</v>
      </c>
      <c r="L88" s="31" t="s">
        <v>2587</v>
      </c>
      <c r="M88" s="3"/>
      <c r="N88" s="33">
        <f t="shared" si="21"/>
        <v>1566</v>
      </c>
      <c r="O88" s="15">
        <f t="shared" si="22"/>
        <v>1522</v>
      </c>
      <c r="P88" s="15">
        <f t="shared" si="23"/>
        <v>1496</v>
      </c>
      <c r="Q88" s="15">
        <f t="shared" si="24"/>
        <v>1470</v>
      </c>
      <c r="R88" s="15">
        <f t="shared" si="25"/>
        <v>1443</v>
      </c>
      <c r="S88" s="15">
        <f t="shared" si="26"/>
        <v>1312</v>
      </c>
      <c r="T88" s="15">
        <f t="shared" si="27"/>
        <v>1207</v>
      </c>
      <c r="U88" s="15">
        <f t="shared" si="28"/>
        <v>1050</v>
      </c>
      <c r="V88" s="15">
        <f t="shared" si="29"/>
        <v>0</v>
      </c>
    </row>
    <row r="89" spans="1:22" ht="16.5" customHeight="1">
      <c r="A89" s="7">
        <v>79</v>
      </c>
      <c r="B89" s="19"/>
      <c r="C89" s="72" t="s">
        <v>81</v>
      </c>
      <c r="D89" s="3" t="s">
        <v>2233</v>
      </c>
      <c r="E89" s="15">
        <v>2300</v>
      </c>
      <c r="F89" s="114">
        <f t="shared" si="20"/>
        <v>575</v>
      </c>
      <c r="G89" s="18" t="s">
        <v>550</v>
      </c>
      <c r="H89" s="20" t="s">
        <v>2909</v>
      </c>
      <c r="I89" s="26" t="s">
        <v>2112</v>
      </c>
      <c r="J89" s="31" t="s">
        <v>2085</v>
      </c>
      <c r="K89" s="31" t="s">
        <v>567</v>
      </c>
      <c r="L89" s="31"/>
      <c r="M89" s="3"/>
      <c r="N89" s="33">
        <f t="shared" si="21"/>
        <v>1716</v>
      </c>
      <c r="O89" s="15">
        <f t="shared" si="22"/>
        <v>1667</v>
      </c>
      <c r="P89" s="15">
        <f t="shared" si="23"/>
        <v>1638</v>
      </c>
      <c r="Q89" s="15">
        <f t="shared" si="24"/>
        <v>1610</v>
      </c>
      <c r="R89" s="15">
        <f t="shared" si="25"/>
        <v>1581</v>
      </c>
      <c r="S89" s="15">
        <f t="shared" si="26"/>
        <v>1437</v>
      </c>
      <c r="T89" s="15">
        <f t="shared" si="27"/>
        <v>1322</v>
      </c>
      <c r="U89" s="15">
        <f t="shared" si="28"/>
        <v>1150</v>
      </c>
      <c r="V89" s="15">
        <f t="shared" si="29"/>
        <v>0</v>
      </c>
    </row>
    <row r="90" spans="1:22" ht="16.5" customHeight="1">
      <c r="A90" s="7">
        <v>80</v>
      </c>
      <c r="B90" s="19"/>
      <c r="C90" s="72" t="s">
        <v>82</v>
      </c>
      <c r="D90" s="3" t="s">
        <v>2233</v>
      </c>
      <c r="E90" s="15">
        <v>2000</v>
      </c>
      <c r="F90" s="114">
        <f t="shared" si="20"/>
        <v>500</v>
      </c>
      <c r="G90" s="18"/>
      <c r="H90" s="20" t="s">
        <v>2909</v>
      </c>
      <c r="I90" s="20" t="s">
        <v>2909</v>
      </c>
      <c r="J90" s="31" t="s">
        <v>2085</v>
      </c>
      <c r="K90" s="31" t="s">
        <v>566</v>
      </c>
      <c r="L90" s="31"/>
      <c r="M90" s="3"/>
      <c r="N90" s="33">
        <f t="shared" si="21"/>
        <v>1492</v>
      </c>
      <c r="O90" s="15">
        <f t="shared" si="22"/>
        <v>1450</v>
      </c>
      <c r="P90" s="15">
        <f t="shared" si="23"/>
        <v>1425</v>
      </c>
      <c r="Q90" s="15">
        <f t="shared" si="24"/>
        <v>1400</v>
      </c>
      <c r="R90" s="15">
        <f t="shared" si="25"/>
        <v>1375</v>
      </c>
      <c r="S90" s="15">
        <f t="shared" si="26"/>
        <v>1250</v>
      </c>
      <c r="T90" s="15">
        <f t="shared" si="27"/>
        <v>1150</v>
      </c>
      <c r="U90" s="15">
        <f t="shared" si="28"/>
        <v>1000</v>
      </c>
      <c r="V90" s="15">
        <f t="shared" si="29"/>
        <v>0</v>
      </c>
    </row>
    <row r="91" spans="1:22" ht="16.5" customHeight="1">
      <c r="A91" s="7">
        <v>81</v>
      </c>
      <c r="B91" s="19"/>
      <c r="C91" s="77" t="s">
        <v>83</v>
      </c>
      <c r="D91" s="3" t="s">
        <v>2234</v>
      </c>
      <c r="E91" s="15">
        <v>2320</v>
      </c>
      <c r="F91" s="114">
        <f t="shared" si="20"/>
        <v>580</v>
      </c>
      <c r="G91" s="18"/>
      <c r="H91" s="22" t="s">
        <v>2905</v>
      </c>
      <c r="I91" s="25" t="s">
        <v>2901</v>
      </c>
      <c r="J91" s="31" t="s">
        <v>2097</v>
      </c>
      <c r="K91" s="31" t="s">
        <v>565</v>
      </c>
      <c r="L91" s="31"/>
      <c r="M91" s="3"/>
      <c r="N91" s="33">
        <f t="shared" si="21"/>
        <v>1730</v>
      </c>
      <c r="O91" s="15">
        <f t="shared" si="22"/>
        <v>1682</v>
      </c>
      <c r="P91" s="15">
        <f t="shared" si="23"/>
        <v>1653</v>
      </c>
      <c r="Q91" s="15">
        <f t="shared" si="24"/>
        <v>1624</v>
      </c>
      <c r="R91" s="15">
        <f t="shared" si="25"/>
        <v>1595</v>
      </c>
      <c r="S91" s="15">
        <f t="shared" si="26"/>
        <v>1450</v>
      </c>
      <c r="T91" s="15">
        <f t="shared" si="27"/>
        <v>1334</v>
      </c>
      <c r="U91" s="15">
        <f t="shared" si="28"/>
        <v>1160</v>
      </c>
      <c r="V91" s="15">
        <f t="shared" si="29"/>
        <v>0</v>
      </c>
    </row>
    <row r="92" spans="1:22" ht="16.5" customHeight="1">
      <c r="A92" s="7">
        <v>82</v>
      </c>
      <c r="B92" s="19"/>
      <c r="C92" s="77" t="s">
        <v>84</v>
      </c>
      <c r="D92" s="3" t="s">
        <v>2234</v>
      </c>
      <c r="E92" s="15">
        <v>2250</v>
      </c>
      <c r="F92" s="114">
        <f t="shared" si="20"/>
        <v>562</v>
      </c>
      <c r="G92" s="18"/>
      <c r="H92" s="22" t="s">
        <v>2905</v>
      </c>
      <c r="I92" s="25" t="s">
        <v>2901</v>
      </c>
      <c r="J92" s="31" t="s">
        <v>2097</v>
      </c>
      <c r="K92" s="31" t="s">
        <v>566</v>
      </c>
      <c r="L92" s="31" t="s">
        <v>2586</v>
      </c>
      <c r="M92" s="3"/>
      <c r="N92" s="33">
        <f t="shared" si="21"/>
        <v>1677</v>
      </c>
      <c r="O92" s="15">
        <f t="shared" si="22"/>
        <v>1629</v>
      </c>
      <c r="P92" s="15">
        <f t="shared" si="23"/>
        <v>1601</v>
      </c>
      <c r="Q92" s="15">
        <f t="shared" si="24"/>
        <v>1573</v>
      </c>
      <c r="R92" s="15">
        <f t="shared" si="25"/>
        <v>1545</v>
      </c>
      <c r="S92" s="15">
        <f t="shared" si="26"/>
        <v>1405</v>
      </c>
      <c r="T92" s="15">
        <f t="shared" si="27"/>
        <v>1292</v>
      </c>
      <c r="U92" s="15">
        <f t="shared" si="28"/>
        <v>1124</v>
      </c>
      <c r="V92" s="15">
        <f t="shared" si="29"/>
        <v>0</v>
      </c>
    </row>
    <row r="93" spans="1:22" ht="16.5" customHeight="1">
      <c r="A93" s="7">
        <v>83</v>
      </c>
      <c r="B93" s="19"/>
      <c r="C93" s="77" t="s">
        <v>85</v>
      </c>
      <c r="D93" s="3" t="s">
        <v>2234</v>
      </c>
      <c r="E93" s="15">
        <v>2560</v>
      </c>
      <c r="F93" s="114">
        <f t="shared" si="20"/>
        <v>640</v>
      </c>
      <c r="G93" s="18" t="s">
        <v>2087</v>
      </c>
      <c r="H93" s="22" t="s">
        <v>2905</v>
      </c>
      <c r="I93" s="25" t="s">
        <v>2901</v>
      </c>
      <c r="J93" s="31" t="s">
        <v>2097</v>
      </c>
      <c r="K93" s="31" t="s">
        <v>566</v>
      </c>
      <c r="L93" s="31" t="s">
        <v>2586</v>
      </c>
      <c r="M93" s="3"/>
      <c r="N93" s="33">
        <f t="shared" si="21"/>
        <v>1910</v>
      </c>
      <c r="O93" s="15">
        <f t="shared" si="22"/>
        <v>1856</v>
      </c>
      <c r="P93" s="15">
        <f t="shared" si="23"/>
        <v>1824</v>
      </c>
      <c r="Q93" s="15">
        <f t="shared" si="24"/>
        <v>1792</v>
      </c>
      <c r="R93" s="15">
        <f t="shared" si="25"/>
        <v>1760</v>
      </c>
      <c r="S93" s="15">
        <f t="shared" si="26"/>
        <v>1600</v>
      </c>
      <c r="T93" s="15">
        <f t="shared" si="27"/>
        <v>1472</v>
      </c>
      <c r="U93" s="15">
        <f t="shared" si="28"/>
        <v>1280</v>
      </c>
      <c r="V93" s="15">
        <f t="shared" si="29"/>
        <v>0</v>
      </c>
    </row>
    <row r="94" spans="1:22" ht="16.5" customHeight="1">
      <c r="A94" s="7">
        <v>84</v>
      </c>
      <c r="B94" s="19"/>
      <c r="C94" s="77" t="s">
        <v>86</v>
      </c>
      <c r="D94" s="3" t="s">
        <v>2234</v>
      </c>
      <c r="E94" s="15">
        <v>1500</v>
      </c>
      <c r="F94" s="114">
        <f t="shared" si="20"/>
        <v>375</v>
      </c>
      <c r="G94" s="18"/>
      <c r="H94" s="22" t="s">
        <v>2905</v>
      </c>
      <c r="I94" s="25" t="s">
        <v>2901</v>
      </c>
      <c r="J94" s="31" t="s">
        <v>2097</v>
      </c>
      <c r="K94" s="31" t="s">
        <v>566</v>
      </c>
      <c r="L94" s="31"/>
      <c r="M94" s="3"/>
      <c r="N94" s="33">
        <f t="shared" si="21"/>
        <v>1119</v>
      </c>
      <c r="O94" s="15">
        <f t="shared" si="22"/>
        <v>1087</v>
      </c>
      <c r="P94" s="15">
        <f t="shared" si="23"/>
        <v>1068</v>
      </c>
      <c r="Q94" s="15">
        <f t="shared" si="24"/>
        <v>1050</v>
      </c>
      <c r="R94" s="15">
        <f t="shared" si="25"/>
        <v>1031</v>
      </c>
      <c r="S94" s="15">
        <f t="shared" si="26"/>
        <v>937</v>
      </c>
      <c r="T94" s="15">
        <f t="shared" si="27"/>
        <v>862</v>
      </c>
      <c r="U94" s="15">
        <f t="shared" si="28"/>
        <v>750</v>
      </c>
      <c r="V94" s="15">
        <f t="shared" si="29"/>
        <v>0</v>
      </c>
    </row>
    <row r="95" spans="1:22" ht="16.5" customHeight="1">
      <c r="A95" s="7">
        <v>85</v>
      </c>
      <c r="B95" s="19"/>
      <c r="C95" s="77" t="s">
        <v>87</v>
      </c>
      <c r="D95" s="3" t="s">
        <v>2234</v>
      </c>
      <c r="E95" s="15">
        <v>2620</v>
      </c>
      <c r="F95" s="114">
        <f t="shared" si="20"/>
        <v>655</v>
      </c>
      <c r="G95" s="18"/>
      <c r="H95" s="22" t="s">
        <v>2905</v>
      </c>
      <c r="I95" s="25" t="s">
        <v>2901</v>
      </c>
      <c r="J95" s="31" t="s">
        <v>2097</v>
      </c>
      <c r="K95" s="31" t="s">
        <v>567</v>
      </c>
      <c r="L95" s="31"/>
      <c r="M95" s="3"/>
      <c r="N95" s="33">
        <f t="shared" si="21"/>
        <v>1954</v>
      </c>
      <c r="O95" s="15">
        <f t="shared" si="22"/>
        <v>1899</v>
      </c>
      <c r="P95" s="15">
        <f t="shared" si="23"/>
        <v>1866</v>
      </c>
      <c r="Q95" s="15">
        <f t="shared" si="24"/>
        <v>1834</v>
      </c>
      <c r="R95" s="15">
        <f t="shared" si="25"/>
        <v>1801</v>
      </c>
      <c r="S95" s="15">
        <f t="shared" si="26"/>
        <v>1637</v>
      </c>
      <c r="T95" s="15">
        <f t="shared" si="27"/>
        <v>1506</v>
      </c>
      <c r="U95" s="15">
        <f t="shared" si="28"/>
        <v>1310</v>
      </c>
      <c r="V95" s="15">
        <f t="shared" si="29"/>
        <v>0</v>
      </c>
    </row>
    <row r="96" spans="1:22" ht="16.5" customHeight="1">
      <c r="A96" s="7">
        <v>86</v>
      </c>
      <c r="B96" s="19"/>
      <c r="C96" s="77" t="s">
        <v>88</v>
      </c>
      <c r="D96" s="3" t="s">
        <v>2234</v>
      </c>
      <c r="E96" s="15">
        <v>1900</v>
      </c>
      <c r="F96" s="114">
        <f t="shared" si="20"/>
        <v>475</v>
      </c>
      <c r="G96" s="18" t="s">
        <v>2087</v>
      </c>
      <c r="H96" s="22" t="s">
        <v>2905</v>
      </c>
      <c r="I96" s="25" t="s">
        <v>2901</v>
      </c>
      <c r="J96" s="31" t="s">
        <v>2097</v>
      </c>
      <c r="K96" s="31" t="s">
        <v>566</v>
      </c>
      <c r="L96" s="31" t="s">
        <v>2587</v>
      </c>
      <c r="M96" s="3"/>
      <c r="N96" s="33">
        <f t="shared" si="21"/>
        <v>1417</v>
      </c>
      <c r="O96" s="15">
        <f t="shared" si="22"/>
        <v>1377</v>
      </c>
      <c r="P96" s="15">
        <f t="shared" si="23"/>
        <v>1353</v>
      </c>
      <c r="Q96" s="15">
        <f t="shared" si="24"/>
        <v>1330</v>
      </c>
      <c r="R96" s="15">
        <f t="shared" si="25"/>
        <v>1306</v>
      </c>
      <c r="S96" s="15">
        <f t="shared" si="26"/>
        <v>1187</v>
      </c>
      <c r="T96" s="15">
        <f t="shared" si="27"/>
        <v>1092</v>
      </c>
      <c r="U96" s="15">
        <f t="shared" si="28"/>
        <v>950</v>
      </c>
      <c r="V96" s="15">
        <f t="shared" si="29"/>
        <v>0</v>
      </c>
    </row>
    <row r="97" spans="1:22" ht="16.5" customHeight="1">
      <c r="A97" s="7">
        <v>87</v>
      </c>
      <c r="B97" s="19"/>
      <c r="C97" s="77" t="s">
        <v>89</v>
      </c>
      <c r="D97" s="3" t="s">
        <v>2234</v>
      </c>
      <c r="E97" s="15">
        <v>2480</v>
      </c>
      <c r="F97" s="114">
        <f t="shared" si="20"/>
        <v>620</v>
      </c>
      <c r="G97" s="18"/>
      <c r="H97" s="22" t="s">
        <v>2905</v>
      </c>
      <c r="I97" s="25" t="s">
        <v>2901</v>
      </c>
      <c r="J97" s="31" t="s">
        <v>2097</v>
      </c>
      <c r="K97" s="31" t="s">
        <v>567</v>
      </c>
      <c r="L97" s="31" t="s">
        <v>2587</v>
      </c>
      <c r="M97" s="3"/>
      <c r="N97" s="33">
        <f t="shared" si="21"/>
        <v>1850</v>
      </c>
      <c r="O97" s="15">
        <f t="shared" si="22"/>
        <v>1798</v>
      </c>
      <c r="P97" s="15">
        <f t="shared" si="23"/>
        <v>1767</v>
      </c>
      <c r="Q97" s="15">
        <f t="shared" si="24"/>
        <v>1736</v>
      </c>
      <c r="R97" s="15">
        <f t="shared" si="25"/>
        <v>1705</v>
      </c>
      <c r="S97" s="15">
        <f t="shared" si="26"/>
        <v>1550</v>
      </c>
      <c r="T97" s="15">
        <f t="shared" si="27"/>
        <v>1426</v>
      </c>
      <c r="U97" s="15">
        <f t="shared" si="28"/>
        <v>1240</v>
      </c>
      <c r="V97" s="15">
        <f t="shared" si="29"/>
        <v>0</v>
      </c>
    </row>
    <row r="98" spans="1:22" ht="16.5" customHeight="1">
      <c r="A98" s="7">
        <v>88</v>
      </c>
      <c r="B98" s="19"/>
      <c r="C98" s="77" t="s">
        <v>90</v>
      </c>
      <c r="D98" s="3" t="s">
        <v>2234</v>
      </c>
      <c r="E98" s="15">
        <v>1800</v>
      </c>
      <c r="F98" s="114">
        <f t="shared" si="20"/>
        <v>450</v>
      </c>
      <c r="G98" s="18"/>
      <c r="H98" s="22" t="s">
        <v>2905</v>
      </c>
      <c r="I98" s="25" t="s">
        <v>2901</v>
      </c>
      <c r="J98" s="31" t="s">
        <v>2097</v>
      </c>
      <c r="K98" s="31" t="s">
        <v>567</v>
      </c>
      <c r="L98" s="31" t="s">
        <v>2587</v>
      </c>
      <c r="M98" s="3"/>
      <c r="N98" s="33">
        <f t="shared" si="21"/>
        <v>1342</v>
      </c>
      <c r="O98" s="15">
        <f t="shared" si="22"/>
        <v>1305</v>
      </c>
      <c r="P98" s="15">
        <f t="shared" si="23"/>
        <v>1282</v>
      </c>
      <c r="Q98" s="15">
        <f t="shared" si="24"/>
        <v>1260</v>
      </c>
      <c r="R98" s="15">
        <f t="shared" si="25"/>
        <v>1237</v>
      </c>
      <c r="S98" s="15">
        <f t="shared" si="26"/>
        <v>1125</v>
      </c>
      <c r="T98" s="15">
        <f t="shared" si="27"/>
        <v>1035</v>
      </c>
      <c r="U98" s="15">
        <f t="shared" si="28"/>
        <v>900</v>
      </c>
      <c r="V98" s="15">
        <f t="shared" si="29"/>
        <v>0</v>
      </c>
    </row>
    <row r="99" spans="1:22" ht="16.5" customHeight="1">
      <c r="A99" s="7">
        <v>89</v>
      </c>
      <c r="B99" s="19"/>
      <c r="C99" s="77" t="s">
        <v>91</v>
      </c>
      <c r="D99" s="3" t="s">
        <v>2234</v>
      </c>
      <c r="E99" s="15">
        <v>2580</v>
      </c>
      <c r="F99" s="114">
        <f t="shared" si="20"/>
        <v>645</v>
      </c>
      <c r="G99" s="18" t="s">
        <v>550</v>
      </c>
      <c r="H99" s="22" t="s">
        <v>2905</v>
      </c>
      <c r="I99" s="25" t="s">
        <v>2901</v>
      </c>
      <c r="J99" s="31" t="s">
        <v>2097</v>
      </c>
      <c r="K99" s="31" t="s">
        <v>567</v>
      </c>
      <c r="L99" s="31"/>
      <c r="M99" s="3"/>
      <c r="N99" s="33">
        <f t="shared" si="21"/>
        <v>1924</v>
      </c>
      <c r="O99" s="15">
        <f t="shared" si="22"/>
        <v>1870</v>
      </c>
      <c r="P99" s="15">
        <f t="shared" si="23"/>
        <v>1838</v>
      </c>
      <c r="Q99" s="15">
        <f t="shared" si="24"/>
        <v>1806</v>
      </c>
      <c r="R99" s="15">
        <f t="shared" si="25"/>
        <v>1773</v>
      </c>
      <c r="S99" s="15">
        <f t="shared" si="26"/>
        <v>1612</v>
      </c>
      <c r="T99" s="15">
        <f t="shared" si="27"/>
        <v>1483</v>
      </c>
      <c r="U99" s="15">
        <f t="shared" si="28"/>
        <v>1290</v>
      </c>
      <c r="V99" s="15">
        <f t="shared" si="29"/>
        <v>0</v>
      </c>
    </row>
    <row r="100" spans="1:22" ht="16.5" customHeight="1">
      <c r="A100" s="7">
        <v>90</v>
      </c>
      <c r="B100" s="19"/>
      <c r="C100" s="77" t="s">
        <v>92</v>
      </c>
      <c r="D100" s="3" t="s">
        <v>2234</v>
      </c>
      <c r="E100" s="15">
        <v>1400</v>
      </c>
      <c r="F100" s="114">
        <f t="shared" si="20"/>
        <v>350</v>
      </c>
      <c r="G100" s="18"/>
      <c r="H100" s="22" t="s">
        <v>2905</v>
      </c>
      <c r="I100" s="25" t="s">
        <v>2901</v>
      </c>
      <c r="J100" s="31" t="s">
        <v>2097</v>
      </c>
      <c r="K100" s="31" t="s">
        <v>566</v>
      </c>
      <c r="L100" s="31" t="s">
        <v>570</v>
      </c>
      <c r="M100" s="3"/>
      <c r="N100" s="33">
        <f t="shared" si="21"/>
        <v>1044</v>
      </c>
      <c r="O100" s="15">
        <f t="shared" si="22"/>
        <v>1015</v>
      </c>
      <c r="P100" s="15">
        <f t="shared" si="23"/>
        <v>997</v>
      </c>
      <c r="Q100" s="15">
        <f t="shared" si="24"/>
        <v>980</v>
      </c>
      <c r="R100" s="15">
        <f t="shared" si="25"/>
        <v>962</v>
      </c>
      <c r="S100" s="15">
        <f t="shared" si="26"/>
        <v>875</v>
      </c>
      <c r="T100" s="15">
        <f t="shared" si="27"/>
        <v>805</v>
      </c>
      <c r="U100" s="15">
        <f t="shared" si="28"/>
        <v>700</v>
      </c>
      <c r="V100" s="15">
        <f t="shared" si="29"/>
        <v>0</v>
      </c>
    </row>
    <row r="101" spans="1:22" ht="16.5" customHeight="1">
      <c r="A101" s="7">
        <v>91</v>
      </c>
      <c r="B101" s="19"/>
      <c r="C101" s="72" t="s">
        <v>93</v>
      </c>
      <c r="D101" s="3" t="s">
        <v>2235</v>
      </c>
      <c r="E101" s="15">
        <v>2100</v>
      </c>
      <c r="F101" s="114">
        <f t="shared" si="20"/>
        <v>525</v>
      </c>
      <c r="G101" s="18" t="s">
        <v>2087</v>
      </c>
      <c r="H101" s="26" t="s">
        <v>2112</v>
      </c>
      <c r="I101" s="26" t="s">
        <v>2112</v>
      </c>
      <c r="J101" s="31" t="s">
        <v>2091</v>
      </c>
      <c r="K101" s="31" t="s">
        <v>567</v>
      </c>
      <c r="L101" s="31"/>
      <c r="M101" s="3"/>
      <c r="N101" s="33">
        <f t="shared" si="21"/>
        <v>1566</v>
      </c>
      <c r="O101" s="15">
        <f t="shared" si="22"/>
        <v>1522</v>
      </c>
      <c r="P101" s="15">
        <f t="shared" si="23"/>
        <v>1496</v>
      </c>
      <c r="Q101" s="15">
        <f t="shared" si="24"/>
        <v>1470</v>
      </c>
      <c r="R101" s="15">
        <f t="shared" si="25"/>
        <v>1443</v>
      </c>
      <c r="S101" s="15">
        <f t="shared" si="26"/>
        <v>1312</v>
      </c>
      <c r="T101" s="15">
        <f t="shared" si="27"/>
        <v>1207</v>
      </c>
      <c r="U101" s="15">
        <f t="shared" si="28"/>
        <v>1050</v>
      </c>
      <c r="V101" s="15">
        <f t="shared" si="29"/>
        <v>0</v>
      </c>
    </row>
    <row r="102" spans="1:22" ht="16.5" customHeight="1">
      <c r="A102" s="7">
        <v>92</v>
      </c>
      <c r="B102" s="19"/>
      <c r="C102" s="72" t="s">
        <v>94</v>
      </c>
      <c r="D102" s="3" t="s">
        <v>2235</v>
      </c>
      <c r="E102" s="15">
        <v>2150</v>
      </c>
      <c r="F102" s="114">
        <f t="shared" si="20"/>
        <v>537</v>
      </c>
      <c r="G102" s="18"/>
      <c r="H102" s="26" t="s">
        <v>2112</v>
      </c>
      <c r="I102" s="26" t="s">
        <v>2112</v>
      </c>
      <c r="J102" s="31" t="s">
        <v>2091</v>
      </c>
      <c r="K102" s="31" t="s">
        <v>567</v>
      </c>
      <c r="L102" s="31" t="s">
        <v>2586</v>
      </c>
      <c r="M102" s="3"/>
      <c r="N102" s="33">
        <f t="shared" si="21"/>
        <v>1602</v>
      </c>
      <c r="O102" s="15">
        <f t="shared" si="22"/>
        <v>1557</v>
      </c>
      <c r="P102" s="15">
        <f t="shared" si="23"/>
        <v>1530</v>
      </c>
      <c r="Q102" s="15">
        <f t="shared" si="24"/>
        <v>1503</v>
      </c>
      <c r="R102" s="15">
        <f t="shared" si="25"/>
        <v>1476</v>
      </c>
      <c r="S102" s="15">
        <f t="shared" si="26"/>
        <v>1342</v>
      </c>
      <c r="T102" s="15">
        <f t="shared" si="27"/>
        <v>1235</v>
      </c>
      <c r="U102" s="15">
        <f t="shared" si="28"/>
        <v>1074</v>
      </c>
      <c r="V102" s="15">
        <f t="shared" si="29"/>
        <v>0</v>
      </c>
    </row>
    <row r="103" spans="1:22" ht="16.5" customHeight="1">
      <c r="A103" s="7">
        <v>93</v>
      </c>
      <c r="B103" s="19"/>
      <c r="C103" s="72" t="s">
        <v>95</v>
      </c>
      <c r="D103" s="3" t="s">
        <v>2235</v>
      </c>
      <c r="E103" s="15">
        <v>2180</v>
      </c>
      <c r="F103" s="114">
        <f t="shared" si="20"/>
        <v>545</v>
      </c>
      <c r="G103" s="18"/>
      <c r="H103" s="26" t="s">
        <v>2112</v>
      </c>
      <c r="I103" s="26" t="s">
        <v>2112</v>
      </c>
      <c r="J103" s="31" t="s">
        <v>2091</v>
      </c>
      <c r="K103" s="31" t="s">
        <v>566</v>
      </c>
      <c r="L103" s="31" t="s">
        <v>2586</v>
      </c>
      <c r="M103" s="3"/>
      <c r="N103" s="33">
        <f t="shared" si="21"/>
        <v>1626</v>
      </c>
      <c r="O103" s="15">
        <f t="shared" si="22"/>
        <v>1580</v>
      </c>
      <c r="P103" s="15">
        <f t="shared" si="23"/>
        <v>1553</v>
      </c>
      <c r="Q103" s="15">
        <f t="shared" si="24"/>
        <v>1526</v>
      </c>
      <c r="R103" s="15">
        <f t="shared" si="25"/>
        <v>1498</v>
      </c>
      <c r="S103" s="15">
        <f t="shared" si="26"/>
        <v>1362</v>
      </c>
      <c r="T103" s="15">
        <f t="shared" si="27"/>
        <v>1253</v>
      </c>
      <c r="U103" s="15">
        <f t="shared" si="28"/>
        <v>1090</v>
      </c>
      <c r="V103" s="15">
        <f t="shared" si="29"/>
        <v>0</v>
      </c>
    </row>
    <row r="104" spans="1:22" ht="16.5" customHeight="1">
      <c r="A104" s="7">
        <v>94</v>
      </c>
      <c r="B104" s="19"/>
      <c r="C104" s="72" t="s">
        <v>96</v>
      </c>
      <c r="D104" s="3" t="s">
        <v>2235</v>
      </c>
      <c r="E104" s="15">
        <v>2200</v>
      </c>
      <c r="F104" s="114">
        <f t="shared" si="20"/>
        <v>550</v>
      </c>
      <c r="G104" s="18"/>
      <c r="H104" s="26" t="s">
        <v>2112</v>
      </c>
      <c r="I104" s="26" t="s">
        <v>2112</v>
      </c>
      <c r="J104" s="31" t="s">
        <v>2091</v>
      </c>
      <c r="K104" s="31" t="s">
        <v>567</v>
      </c>
      <c r="L104" s="31"/>
      <c r="M104" s="3"/>
      <c r="N104" s="33">
        <f t="shared" si="21"/>
        <v>1641</v>
      </c>
      <c r="O104" s="15">
        <f t="shared" si="22"/>
        <v>1595</v>
      </c>
      <c r="P104" s="15">
        <f t="shared" si="23"/>
        <v>1567</v>
      </c>
      <c r="Q104" s="15">
        <f t="shared" si="24"/>
        <v>1540</v>
      </c>
      <c r="R104" s="15">
        <f t="shared" si="25"/>
        <v>1512</v>
      </c>
      <c r="S104" s="15">
        <f t="shared" si="26"/>
        <v>1375</v>
      </c>
      <c r="T104" s="15">
        <f t="shared" si="27"/>
        <v>1265</v>
      </c>
      <c r="U104" s="15">
        <f t="shared" si="28"/>
        <v>1100</v>
      </c>
      <c r="V104" s="15">
        <f t="shared" si="29"/>
        <v>0</v>
      </c>
    </row>
    <row r="105" spans="1:22" ht="16.5" customHeight="1">
      <c r="A105" s="7">
        <v>95</v>
      </c>
      <c r="B105" s="19"/>
      <c r="C105" s="72" t="s">
        <v>97</v>
      </c>
      <c r="D105" s="3" t="s">
        <v>2235</v>
      </c>
      <c r="E105" s="15">
        <v>1400</v>
      </c>
      <c r="F105" s="114">
        <f t="shared" si="20"/>
        <v>350</v>
      </c>
      <c r="G105" s="18"/>
      <c r="H105" s="26" t="s">
        <v>2112</v>
      </c>
      <c r="I105" s="26" t="s">
        <v>2112</v>
      </c>
      <c r="J105" s="31" t="s">
        <v>2091</v>
      </c>
      <c r="K105" s="31" t="s">
        <v>566</v>
      </c>
      <c r="L105" s="31"/>
      <c r="M105" s="3"/>
      <c r="N105" s="33">
        <f t="shared" si="21"/>
        <v>1044</v>
      </c>
      <c r="O105" s="15">
        <f t="shared" si="22"/>
        <v>1015</v>
      </c>
      <c r="P105" s="15">
        <f t="shared" si="23"/>
        <v>997</v>
      </c>
      <c r="Q105" s="15">
        <f t="shared" si="24"/>
        <v>980</v>
      </c>
      <c r="R105" s="15">
        <f t="shared" si="25"/>
        <v>962</v>
      </c>
      <c r="S105" s="15">
        <f t="shared" si="26"/>
        <v>875</v>
      </c>
      <c r="T105" s="15">
        <f t="shared" si="27"/>
        <v>805</v>
      </c>
      <c r="U105" s="15">
        <f t="shared" si="28"/>
        <v>700</v>
      </c>
      <c r="V105" s="15">
        <f t="shared" si="29"/>
        <v>0</v>
      </c>
    </row>
    <row r="106" spans="1:22" ht="16.5" customHeight="1">
      <c r="A106" s="7">
        <v>96</v>
      </c>
      <c r="B106" s="19"/>
      <c r="C106" s="72" t="s">
        <v>98</v>
      </c>
      <c r="D106" s="3" t="s">
        <v>2235</v>
      </c>
      <c r="E106" s="15">
        <v>2200</v>
      </c>
      <c r="F106" s="114">
        <f t="shared" si="20"/>
        <v>550</v>
      </c>
      <c r="G106" s="18"/>
      <c r="H106" s="26" t="s">
        <v>2112</v>
      </c>
      <c r="I106" s="26" t="s">
        <v>2112</v>
      </c>
      <c r="J106" s="31" t="s">
        <v>2091</v>
      </c>
      <c r="K106" s="31" t="s">
        <v>565</v>
      </c>
      <c r="L106" s="31" t="s">
        <v>2587</v>
      </c>
      <c r="M106" s="3"/>
      <c r="N106" s="33">
        <f t="shared" si="21"/>
        <v>1641</v>
      </c>
      <c r="O106" s="15">
        <f t="shared" si="22"/>
        <v>1595</v>
      </c>
      <c r="P106" s="15">
        <f t="shared" si="23"/>
        <v>1567</v>
      </c>
      <c r="Q106" s="15">
        <f t="shared" si="24"/>
        <v>1540</v>
      </c>
      <c r="R106" s="15">
        <f t="shared" si="25"/>
        <v>1512</v>
      </c>
      <c r="S106" s="15">
        <f t="shared" si="26"/>
        <v>1375</v>
      </c>
      <c r="T106" s="15">
        <f t="shared" si="27"/>
        <v>1265</v>
      </c>
      <c r="U106" s="15">
        <f t="shared" si="28"/>
        <v>1100</v>
      </c>
      <c r="V106" s="15">
        <f t="shared" si="29"/>
        <v>0</v>
      </c>
    </row>
    <row r="107" spans="1:22" ht="16.5" customHeight="1">
      <c r="A107" s="7">
        <v>97</v>
      </c>
      <c r="B107" s="19"/>
      <c r="C107" s="72" t="s">
        <v>99</v>
      </c>
      <c r="D107" s="3" t="s">
        <v>2235</v>
      </c>
      <c r="E107" s="15">
        <v>2200</v>
      </c>
      <c r="F107" s="114">
        <f t="shared" ref="F107:F138" si="30">ROUNDDOWN(E107/4,0)</f>
        <v>550</v>
      </c>
      <c r="G107" s="18"/>
      <c r="H107" s="26" t="s">
        <v>2112</v>
      </c>
      <c r="I107" s="26" t="s">
        <v>2112</v>
      </c>
      <c r="J107" s="31" t="s">
        <v>2091</v>
      </c>
      <c r="K107" s="31" t="s">
        <v>566</v>
      </c>
      <c r="L107" s="31" t="s">
        <v>2586</v>
      </c>
      <c r="M107" s="3"/>
      <c r="N107" s="33">
        <f t="shared" ref="N107:N130" si="31">ROUNDDOWN(F107*2.9844,0)</f>
        <v>1641</v>
      </c>
      <c r="O107" s="15">
        <f t="shared" ref="O107:O130" si="32">ROUNDDOWN(F107*2.9,0)</f>
        <v>1595</v>
      </c>
      <c r="P107" s="15">
        <f t="shared" ref="P107:P130" si="33">ROUNDDOWN(F107*2.85,0)</f>
        <v>1567</v>
      </c>
      <c r="Q107" s="15">
        <f t="shared" ref="Q107:Q130" si="34">ROUNDDOWN(F107*2.8,0)</f>
        <v>1540</v>
      </c>
      <c r="R107" s="15">
        <f t="shared" ref="R107:R130" si="35">ROUNDDOWN(F107*2.75,0)</f>
        <v>1512</v>
      </c>
      <c r="S107" s="15">
        <f t="shared" ref="S107:S130" si="36">ROUNDDOWN(F107*2.5,0)</f>
        <v>1375</v>
      </c>
      <c r="T107" s="15">
        <f t="shared" ref="T107:T130" si="37">ROUNDDOWN(F107*2.3,0)</f>
        <v>1265</v>
      </c>
      <c r="U107" s="15">
        <f t="shared" ref="U107:U130" si="38">ROUNDDOWN(F107*2,0)</f>
        <v>1100</v>
      </c>
      <c r="V107" s="15">
        <f t="shared" ref="V107:V130" si="39">ROUNDDOWN(F107*0,0)</f>
        <v>0</v>
      </c>
    </row>
    <row r="108" spans="1:22" ht="16.5" customHeight="1">
      <c r="A108" s="7">
        <v>98</v>
      </c>
      <c r="B108" s="19"/>
      <c r="C108" s="72" t="s">
        <v>100</v>
      </c>
      <c r="D108" s="3" t="s">
        <v>2235</v>
      </c>
      <c r="E108" s="15">
        <v>1800</v>
      </c>
      <c r="F108" s="114">
        <f t="shared" si="30"/>
        <v>450</v>
      </c>
      <c r="G108" s="18"/>
      <c r="H108" s="26" t="s">
        <v>2112</v>
      </c>
      <c r="I108" s="26" t="s">
        <v>2112</v>
      </c>
      <c r="J108" s="31" t="s">
        <v>2091</v>
      </c>
      <c r="K108" s="31" t="s">
        <v>566</v>
      </c>
      <c r="L108" s="31"/>
      <c r="M108" s="3"/>
      <c r="N108" s="33">
        <f t="shared" si="31"/>
        <v>1342</v>
      </c>
      <c r="O108" s="15">
        <f t="shared" si="32"/>
        <v>1305</v>
      </c>
      <c r="P108" s="15">
        <f t="shared" si="33"/>
        <v>1282</v>
      </c>
      <c r="Q108" s="15">
        <f t="shared" si="34"/>
        <v>1260</v>
      </c>
      <c r="R108" s="15">
        <f t="shared" si="35"/>
        <v>1237</v>
      </c>
      <c r="S108" s="15">
        <f t="shared" si="36"/>
        <v>1125</v>
      </c>
      <c r="T108" s="15">
        <f t="shared" si="37"/>
        <v>1035</v>
      </c>
      <c r="U108" s="15">
        <f t="shared" si="38"/>
        <v>900</v>
      </c>
      <c r="V108" s="15">
        <f t="shared" si="39"/>
        <v>0</v>
      </c>
    </row>
    <row r="109" spans="1:22" ht="16.5" customHeight="1">
      <c r="A109" s="7">
        <v>99</v>
      </c>
      <c r="B109" s="19"/>
      <c r="C109" s="72" t="s">
        <v>101</v>
      </c>
      <c r="D109" s="3" t="s">
        <v>2235</v>
      </c>
      <c r="E109" s="15">
        <v>1480</v>
      </c>
      <c r="F109" s="114">
        <f t="shared" si="30"/>
        <v>370</v>
      </c>
      <c r="G109" s="18" t="s">
        <v>2087</v>
      </c>
      <c r="H109" s="26" t="s">
        <v>2112</v>
      </c>
      <c r="I109" s="26" t="s">
        <v>2112</v>
      </c>
      <c r="J109" s="31" t="s">
        <v>2091</v>
      </c>
      <c r="K109" s="31" t="s">
        <v>566</v>
      </c>
      <c r="L109" s="31"/>
      <c r="M109" s="3"/>
      <c r="N109" s="33">
        <f t="shared" si="31"/>
        <v>1104</v>
      </c>
      <c r="O109" s="15">
        <f t="shared" si="32"/>
        <v>1073</v>
      </c>
      <c r="P109" s="15">
        <f t="shared" si="33"/>
        <v>1054</v>
      </c>
      <c r="Q109" s="15">
        <f t="shared" si="34"/>
        <v>1036</v>
      </c>
      <c r="R109" s="15">
        <f t="shared" si="35"/>
        <v>1017</v>
      </c>
      <c r="S109" s="15">
        <f t="shared" si="36"/>
        <v>925</v>
      </c>
      <c r="T109" s="15">
        <f t="shared" si="37"/>
        <v>851</v>
      </c>
      <c r="U109" s="15">
        <f t="shared" si="38"/>
        <v>740</v>
      </c>
      <c r="V109" s="15">
        <f t="shared" si="39"/>
        <v>0</v>
      </c>
    </row>
    <row r="110" spans="1:22" ht="16.5" customHeight="1">
      <c r="A110" s="7">
        <v>100</v>
      </c>
      <c r="B110" s="19"/>
      <c r="C110" s="72" t="s">
        <v>102</v>
      </c>
      <c r="D110" s="3" t="s">
        <v>2235</v>
      </c>
      <c r="E110" s="15">
        <v>1900</v>
      </c>
      <c r="F110" s="114">
        <f t="shared" si="30"/>
        <v>475</v>
      </c>
      <c r="G110" s="18" t="s">
        <v>550</v>
      </c>
      <c r="H110" s="26" t="s">
        <v>2112</v>
      </c>
      <c r="I110" s="26" t="s">
        <v>2112</v>
      </c>
      <c r="J110" s="31" t="s">
        <v>2091</v>
      </c>
      <c r="K110" s="31" t="s">
        <v>567</v>
      </c>
      <c r="L110" s="31"/>
      <c r="M110" s="3"/>
      <c r="N110" s="33">
        <f t="shared" si="31"/>
        <v>1417</v>
      </c>
      <c r="O110" s="15">
        <f t="shared" si="32"/>
        <v>1377</v>
      </c>
      <c r="P110" s="15">
        <f t="shared" si="33"/>
        <v>1353</v>
      </c>
      <c r="Q110" s="15">
        <f t="shared" si="34"/>
        <v>1330</v>
      </c>
      <c r="R110" s="15">
        <f t="shared" si="35"/>
        <v>1306</v>
      </c>
      <c r="S110" s="15">
        <f t="shared" si="36"/>
        <v>1187</v>
      </c>
      <c r="T110" s="15">
        <f t="shared" si="37"/>
        <v>1092</v>
      </c>
      <c r="U110" s="15">
        <f t="shared" si="38"/>
        <v>950</v>
      </c>
      <c r="V110" s="15">
        <f t="shared" si="39"/>
        <v>0</v>
      </c>
    </row>
    <row r="111" spans="1:22" ht="16.5" customHeight="1">
      <c r="A111" s="7">
        <v>101</v>
      </c>
      <c r="B111" s="19"/>
      <c r="C111" s="77" t="s">
        <v>103</v>
      </c>
      <c r="D111" s="3" t="s">
        <v>2236</v>
      </c>
      <c r="E111" s="15">
        <v>2000</v>
      </c>
      <c r="F111" s="114">
        <f t="shared" si="30"/>
        <v>500</v>
      </c>
      <c r="G111" s="18"/>
      <c r="H111" s="27" t="s">
        <v>2111</v>
      </c>
      <c r="I111" s="27" t="s">
        <v>2111</v>
      </c>
      <c r="J111" s="31" t="s">
        <v>2092</v>
      </c>
      <c r="K111" s="31" t="s">
        <v>565</v>
      </c>
      <c r="L111" s="31"/>
      <c r="M111" s="3"/>
      <c r="N111" s="33">
        <f t="shared" si="31"/>
        <v>1492</v>
      </c>
      <c r="O111" s="15">
        <f t="shared" si="32"/>
        <v>1450</v>
      </c>
      <c r="P111" s="15">
        <f t="shared" si="33"/>
        <v>1425</v>
      </c>
      <c r="Q111" s="15">
        <f t="shared" si="34"/>
        <v>1400</v>
      </c>
      <c r="R111" s="15">
        <f t="shared" si="35"/>
        <v>1375</v>
      </c>
      <c r="S111" s="15">
        <f t="shared" si="36"/>
        <v>1250</v>
      </c>
      <c r="T111" s="15">
        <f t="shared" si="37"/>
        <v>1150</v>
      </c>
      <c r="U111" s="15">
        <f t="shared" si="38"/>
        <v>1000</v>
      </c>
      <c r="V111" s="15">
        <f t="shared" si="39"/>
        <v>0</v>
      </c>
    </row>
    <row r="112" spans="1:22" ht="16.5" customHeight="1">
      <c r="A112" s="7">
        <v>102</v>
      </c>
      <c r="B112" s="19"/>
      <c r="C112" s="77" t="s">
        <v>104</v>
      </c>
      <c r="D112" s="3" t="s">
        <v>2236</v>
      </c>
      <c r="E112" s="15">
        <v>2160</v>
      </c>
      <c r="F112" s="114">
        <f t="shared" si="30"/>
        <v>540</v>
      </c>
      <c r="G112" s="18"/>
      <c r="H112" s="27" t="s">
        <v>2111</v>
      </c>
      <c r="I112" s="27" t="s">
        <v>2111</v>
      </c>
      <c r="J112" s="31" t="s">
        <v>2092</v>
      </c>
      <c r="K112" s="31" t="s">
        <v>567</v>
      </c>
      <c r="L112" s="31" t="s">
        <v>2586</v>
      </c>
      <c r="M112" s="3"/>
      <c r="N112" s="33">
        <f t="shared" si="31"/>
        <v>1611</v>
      </c>
      <c r="O112" s="15">
        <f t="shared" si="32"/>
        <v>1566</v>
      </c>
      <c r="P112" s="15">
        <f t="shared" si="33"/>
        <v>1539</v>
      </c>
      <c r="Q112" s="15">
        <f t="shared" si="34"/>
        <v>1512</v>
      </c>
      <c r="R112" s="15">
        <f t="shared" si="35"/>
        <v>1485</v>
      </c>
      <c r="S112" s="15">
        <f t="shared" si="36"/>
        <v>1350</v>
      </c>
      <c r="T112" s="15">
        <f t="shared" si="37"/>
        <v>1242</v>
      </c>
      <c r="U112" s="15">
        <f t="shared" si="38"/>
        <v>1080</v>
      </c>
      <c r="V112" s="15">
        <f t="shared" si="39"/>
        <v>0</v>
      </c>
    </row>
    <row r="113" spans="1:22" ht="16.5" customHeight="1">
      <c r="A113" s="7">
        <v>103</v>
      </c>
      <c r="B113" s="19"/>
      <c r="C113" s="77" t="s">
        <v>105</v>
      </c>
      <c r="D113" s="3" t="s">
        <v>2236</v>
      </c>
      <c r="E113" s="15">
        <v>2240</v>
      </c>
      <c r="F113" s="114">
        <f t="shared" si="30"/>
        <v>560</v>
      </c>
      <c r="G113" s="18" t="s">
        <v>2088</v>
      </c>
      <c r="H113" s="27" t="s">
        <v>2111</v>
      </c>
      <c r="I113" s="27" t="s">
        <v>2111</v>
      </c>
      <c r="J113" s="31" t="s">
        <v>2092</v>
      </c>
      <c r="K113" s="31" t="s">
        <v>566</v>
      </c>
      <c r="L113" s="31" t="s">
        <v>2586</v>
      </c>
      <c r="M113" s="3"/>
      <c r="N113" s="33">
        <f t="shared" si="31"/>
        <v>1671</v>
      </c>
      <c r="O113" s="15">
        <f t="shared" si="32"/>
        <v>1624</v>
      </c>
      <c r="P113" s="15">
        <f t="shared" si="33"/>
        <v>1596</v>
      </c>
      <c r="Q113" s="15">
        <f t="shared" si="34"/>
        <v>1568</v>
      </c>
      <c r="R113" s="15">
        <f t="shared" si="35"/>
        <v>1540</v>
      </c>
      <c r="S113" s="15">
        <f t="shared" si="36"/>
        <v>1400</v>
      </c>
      <c r="T113" s="15">
        <f t="shared" si="37"/>
        <v>1288</v>
      </c>
      <c r="U113" s="15">
        <f t="shared" si="38"/>
        <v>1120</v>
      </c>
      <c r="V113" s="15">
        <f t="shared" si="39"/>
        <v>0</v>
      </c>
    </row>
    <row r="114" spans="1:22" ht="16.5" customHeight="1">
      <c r="A114" s="7">
        <v>104</v>
      </c>
      <c r="B114" s="19"/>
      <c r="C114" s="77" t="s">
        <v>106</v>
      </c>
      <c r="D114" s="3" t="s">
        <v>2236</v>
      </c>
      <c r="E114" s="15">
        <v>1600</v>
      </c>
      <c r="F114" s="114">
        <f t="shared" si="30"/>
        <v>400</v>
      </c>
      <c r="G114" s="18"/>
      <c r="H114" s="27" t="s">
        <v>2111</v>
      </c>
      <c r="I114" s="27" t="s">
        <v>2111</v>
      </c>
      <c r="J114" s="31" t="s">
        <v>2092</v>
      </c>
      <c r="K114" s="31" t="s">
        <v>566</v>
      </c>
      <c r="L114" s="31"/>
      <c r="M114" s="3"/>
      <c r="N114" s="33">
        <f t="shared" si="31"/>
        <v>1193</v>
      </c>
      <c r="O114" s="15">
        <f t="shared" si="32"/>
        <v>1160</v>
      </c>
      <c r="P114" s="15">
        <f t="shared" si="33"/>
        <v>1140</v>
      </c>
      <c r="Q114" s="15">
        <f t="shared" si="34"/>
        <v>1120</v>
      </c>
      <c r="R114" s="15">
        <f t="shared" si="35"/>
        <v>1100</v>
      </c>
      <c r="S114" s="15">
        <f t="shared" si="36"/>
        <v>1000</v>
      </c>
      <c r="T114" s="15">
        <f t="shared" si="37"/>
        <v>920</v>
      </c>
      <c r="U114" s="15">
        <f t="shared" si="38"/>
        <v>800</v>
      </c>
      <c r="V114" s="15">
        <f t="shared" si="39"/>
        <v>0</v>
      </c>
    </row>
    <row r="115" spans="1:22" ht="16.5" customHeight="1">
      <c r="A115" s="7">
        <v>105</v>
      </c>
      <c r="B115" s="19"/>
      <c r="C115" s="77" t="s">
        <v>107</v>
      </c>
      <c r="D115" s="3" t="s">
        <v>2236</v>
      </c>
      <c r="E115" s="15">
        <v>2000</v>
      </c>
      <c r="F115" s="114">
        <f t="shared" si="30"/>
        <v>500</v>
      </c>
      <c r="G115" s="18"/>
      <c r="H115" s="27" t="s">
        <v>2111</v>
      </c>
      <c r="I115" s="27" t="s">
        <v>2111</v>
      </c>
      <c r="J115" s="31" t="s">
        <v>2092</v>
      </c>
      <c r="K115" s="31" t="s">
        <v>567</v>
      </c>
      <c r="L115" s="31"/>
      <c r="M115" s="3"/>
      <c r="N115" s="33">
        <f t="shared" si="31"/>
        <v>1492</v>
      </c>
      <c r="O115" s="15">
        <f t="shared" si="32"/>
        <v>1450</v>
      </c>
      <c r="P115" s="15">
        <f t="shared" si="33"/>
        <v>1425</v>
      </c>
      <c r="Q115" s="15">
        <f t="shared" si="34"/>
        <v>1400</v>
      </c>
      <c r="R115" s="15">
        <f t="shared" si="35"/>
        <v>1375</v>
      </c>
      <c r="S115" s="15">
        <f t="shared" si="36"/>
        <v>1250</v>
      </c>
      <c r="T115" s="15">
        <f t="shared" si="37"/>
        <v>1150</v>
      </c>
      <c r="U115" s="15">
        <f t="shared" si="38"/>
        <v>1000</v>
      </c>
      <c r="V115" s="15">
        <f t="shared" si="39"/>
        <v>0</v>
      </c>
    </row>
    <row r="116" spans="1:22" ht="16.5" customHeight="1">
      <c r="A116" s="7">
        <v>106</v>
      </c>
      <c r="B116" s="19"/>
      <c r="C116" s="77" t="s">
        <v>2237</v>
      </c>
      <c r="D116" s="3" t="s">
        <v>2236</v>
      </c>
      <c r="E116" s="15">
        <v>1800</v>
      </c>
      <c r="F116" s="114">
        <f t="shared" si="30"/>
        <v>450</v>
      </c>
      <c r="G116" s="18" t="s">
        <v>2088</v>
      </c>
      <c r="H116" s="27" t="s">
        <v>2111</v>
      </c>
      <c r="I116" s="22" t="s">
        <v>2905</v>
      </c>
      <c r="J116" s="31" t="s">
        <v>2092</v>
      </c>
      <c r="K116" s="31" t="s">
        <v>566</v>
      </c>
      <c r="L116" s="31" t="s">
        <v>2587</v>
      </c>
      <c r="M116" s="3"/>
      <c r="N116" s="33">
        <f t="shared" si="31"/>
        <v>1342</v>
      </c>
      <c r="O116" s="15">
        <f t="shared" si="32"/>
        <v>1305</v>
      </c>
      <c r="P116" s="15">
        <f t="shared" si="33"/>
        <v>1282</v>
      </c>
      <c r="Q116" s="15">
        <f t="shared" si="34"/>
        <v>1260</v>
      </c>
      <c r="R116" s="15">
        <f t="shared" si="35"/>
        <v>1237</v>
      </c>
      <c r="S116" s="15">
        <f t="shared" si="36"/>
        <v>1125</v>
      </c>
      <c r="T116" s="15">
        <f t="shared" si="37"/>
        <v>1035</v>
      </c>
      <c r="U116" s="15">
        <f t="shared" si="38"/>
        <v>900</v>
      </c>
      <c r="V116" s="15">
        <f t="shared" si="39"/>
        <v>0</v>
      </c>
    </row>
    <row r="117" spans="1:22" ht="16.5" customHeight="1">
      <c r="A117" s="7">
        <v>107</v>
      </c>
      <c r="B117" s="19"/>
      <c r="C117" s="77" t="s">
        <v>108</v>
      </c>
      <c r="D117" s="3" t="s">
        <v>2236</v>
      </c>
      <c r="E117" s="15">
        <v>1800</v>
      </c>
      <c r="F117" s="114">
        <f t="shared" si="30"/>
        <v>450</v>
      </c>
      <c r="G117" s="18"/>
      <c r="H117" s="27" t="s">
        <v>2111</v>
      </c>
      <c r="I117" s="22" t="s">
        <v>2905</v>
      </c>
      <c r="J117" s="31" t="s">
        <v>2092</v>
      </c>
      <c r="K117" s="31" t="s">
        <v>567</v>
      </c>
      <c r="L117" s="31" t="s">
        <v>2587</v>
      </c>
      <c r="M117" s="3"/>
      <c r="N117" s="33">
        <f t="shared" si="31"/>
        <v>1342</v>
      </c>
      <c r="O117" s="15">
        <f t="shared" si="32"/>
        <v>1305</v>
      </c>
      <c r="P117" s="15">
        <f t="shared" si="33"/>
        <v>1282</v>
      </c>
      <c r="Q117" s="15">
        <f t="shared" si="34"/>
        <v>1260</v>
      </c>
      <c r="R117" s="15">
        <f t="shared" si="35"/>
        <v>1237</v>
      </c>
      <c r="S117" s="15">
        <f t="shared" si="36"/>
        <v>1125</v>
      </c>
      <c r="T117" s="15">
        <f t="shared" si="37"/>
        <v>1035</v>
      </c>
      <c r="U117" s="15">
        <f t="shared" si="38"/>
        <v>900</v>
      </c>
      <c r="V117" s="15">
        <f t="shared" si="39"/>
        <v>0</v>
      </c>
    </row>
    <row r="118" spans="1:22" ht="16.5" customHeight="1">
      <c r="A118" s="7">
        <v>108</v>
      </c>
      <c r="B118" s="19"/>
      <c r="C118" s="77" t="s">
        <v>109</v>
      </c>
      <c r="D118" s="3" t="s">
        <v>2236</v>
      </c>
      <c r="E118" s="15">
        <v>2200</v>
      </c>
      <c r="F118" s="114">
        <f t="shared" si="30"/>
        <v>550</v>
      </c>
      <c r="G118" s="18"/>
      <c r="H118" s="27" t="s">
        <v>2111</v>
      </c>
      <c r="I118" s="27" t="s">
        <v>2111</v>
      </c>
      <c r="J118" s="31" t="s">
        <v>2092</v>
      </c>
      <c r="K118" s="31" t="s">
        <v>566</v>
      </c>
      <c r="L118" s="31"/>
      <c r="M118" s="3"/>
      <c r="N118" s="33">
        <f t="shared" si="31"/>
        <v>1641</v>
      </c>
      <c r="O118" s="15">
        <f t="shared" si="32"/>
        <v>1595</v>
      </c>
      <c r="P118" s="15">
        <f t="shared" si="33"/>
        <v>1567</v>
      </c>
      <c r="Q118" s="15">
        <f t="shared" si="34"/>
        <v>1540</v>
      </c>
      <c r="R118" s="15">
        <f t="shared" si="35"/>
        <v>1512</v>
      </c>
      <c r="S118" s="15">
        <f t="shared" si="36"/>
        <v>1375</v>
      </c>
      <c r="T118" s="15">
        <f t="shared" si="37"/>
        <v>1265</v>
      </c>
      <c r="U118" s="15">
        <f t="shared" si="38"/>
        <v>1100</v>
      </c>
      <c r="V118" s="15">
        <f t="shared" si="39"/>
        <v>0</v>
      </c>
    </row>
    <row r="119" spans="1:22" ht="16.5" customHeight="1">
      <c r="A119" s="7">
        <v>109</v>
      </c>
      <c r="B119" s="19"/>
      <c r="C119" s="77" t="s">
        <v>110</v>
      </c>
      <c r="D119" s="3" t="s">
        <v>2236</v>
      </c>
      <c r="E119" s="15">
        <v>2280</v>
      </c>
      <c r="F119" s="114">
        <f t="shared" si="30"/>
        <v>570</v>
      </c>
      <c r="G119" s="18" t="s">
        <v>550</v>
      </c>
      <c r="H119" s="27" t="s">
        <v>2111</v>
      </c>
      <c r="I119" s="27" t="s">
        <v>2111</v>
      </c>
      <c r="J119" s="31" t="s">
        <v>2092</v>
      </c>
      <c r="K119" s="31" t="s">
        <v>567</v>
      </c>
      <c r="L119" s="31"/>
      <c r="M119" s="3"/>
      <c r="N119" s="33">
        <f t="shared" si="31"/>
        <v>1701</v>
      </c>
      <c r="O119" s="15">
        <f t="shared" si="32"/>
        <v>1653</v>
      </c>
      <c r="P119" s="15">
        <f t="shared" si="33"/>
        <v>1624</v>
      </c>
      <c r="Q119" s="15">
        <f t="shared" si="34"/>
        <v>1596</v>
      </c>
      <c r="R119" s="15">
        <f t="shared" si="35"/>
        <v>1567</v>
      </c>
      <c r="S119" s="15">
        <f t="shared" si="36"/>
        <v>1425</v>
      </c>
      <c r="T119" s="15">
        <f t="shared" si="37"/>
        <v>1311</v>
      </c>
      <c r="U119" s="15">
        <f t="shared" si="38"/>
        <v>1140</v>
      </c>
      <c r="V119" s="15">
        <f t="shared" si="39"/>
        <v>0</v>
      </c>
    </row>
    <row r="120" spans="1:22" ht="16.5" customHeight="1">
      <c r="A120" s="7">
        <v>110</v>
      </c>
      <c r="B120" s="19"/>
      <c r="C120" s="77" t="s">
        <v>111</v>
      </c>
      <c r="D120" s="3" t="s">
        <v>2236</v>
      </c>
      <c r="E120" s="15">
        <v>1600</v>
      </c>
      <c r="F120" s="114">
        <f t="shared" si="30"/>
        <v>400</v>
      </c>
      <c r="G120" s="18"/>
      <c r="H120" s="27" t="s">
        <v>2111</v>
      </c>
      <c r="I120" s="27" t="s">
        <v>2111</v>
      </c>
      <c r="J120" s="31" t="s">
        <v>2092</v>
      </c>
      <c r="K120" s="31" t="s">
        <v>566</v>
      </c>
      <c r="L120" s="31"/>
      <c r="M120" s="3"/>
      <c r="N120" s="33">
        <f t="shared" si="31"/>
        <v>1193</v>
      </c>
      <c r="O120" s="15">
        <f t="shared" si="32"/>
        <v>1160</v>
      </c>
      <c r="P120" s="15">
        <f t="shared" si="33"/>
        <v>1140</v>
      </c>
      <c r="Q120" s="15">
        <f t="shared" si="34"/>
        <v>1120</v>
      </c>
      <c r="R120" s="15">
        <f t="shared" si="35"/>
        <v>1100</v>
      </c>
      <c r="S120" s="15">
        <f t="shared" si="36"/>
        <v>1000</v>
      </c>
      <c r="T120" s="15">
        <f t="shared" si="37"/>
        <v>920</v>
      </c>
      <c r="U120" s="15">
        <f t="shared" si="38"/>
        <v>800</v>
      </c>
      <c r="V120" s="15">
        <f t="shared" si="39"/>
        <v>0</v>
      </c>
    </row>
    <row r="121" spans="1:22" ht="16.5" customHeight="1">
      <c r="A121" s="7">
        <v>111</v>
      </c>
      <c r="B121" s="19"/>
      <c r="C121" s="72" t="s">
        <v>112</v>
      </c>
      <c r="D121" s="3" t="s">
        <v>2238</v>
      </c>
      <c r="E121" s="15">
        <v>2000</v>
      </c>
      <c r="F121" s="114">
        <f t="shared" si="30"/>
        <v>500</v>
      </c>
      <c r="G121" s="18"/>
      <c r="H121" s="23" t="s">
        <v>2900</v>
      </c>
      <c r="I121" s="28" t="s">
        <v>557</v>
      </c>
      <c r="J121" s="31" t="s">
        <v>2092</v>
      </c>
      <c r="K121" s="31" t="s">
        <v>567</v>
      </c>
      <c r="L121" s="31"/>
      <c r="M121" s="3"/>
      <c r="N121" s="33">
        <f t="shared" si="31"/>
        <v>1492</v>
      </c>
      <c r="O121" s="15">
        <f t="shared" si="32"/>
        <v>1450</v>
      </c>
      <c r="P121" s="15">
        <f t="shared" si="33"/>
        <v>1425</v>
      </c>
      <c r="Q121" s="15">
        <f t="shared" si="34"/>
        <v>1400</v>
      </c>
      <c r="R121" s="15">
        <f t="shared" si="35"/>
        <v>1375</v>
      </c>
      <c r="S121" s="15">
        <f t="shared" si="36"/>
        <v>1250</v>
      </c>
      <c r="T121" s="15">
        <f t="shared" si="37"/>
        <v>1150</v>
      </c>
      <c r="U121" s="15">
        <f t="shared" si="38"/>
        <v>1000</v>
      </c>
      <c r="V121" s="15">
        <f t="shared" si="39"/>
        <v>0</v>
      </c>
    </row>
    <row r="122" spans="1:22" ht="16.5" customHeight="1">
      <c r="A122" s="7">
        <v>112</v>
      </c>
      <c r="B122" s="19"/>
      <c r="C122" s="72" t="s">
        <v>113</v>
      </c>
      <c r="D122" s="3" t="s">
        <v>2238</v>
      </c>
      <c r="E122" s="15">
        <v>2560</v>
      </c>
      <c r="F122" s="114">
        <f t="shared" si="30"/>
        <v>640</v>
      </c>
      <c r="G122" s="18"/>
      <c r="H122" s="28" t="s">
        <v>557</v>
      </c>
      <c r="I122" s="28" t="s">
        <v>557</v>
      </c>
      <c r="J122" s="31" t="s">
        <v>2092</v>
      </c>
      <c r="K122" s="31" t="s">
        <v>567</v>
      </c>
      <c r="L122" s="31" t="s">
        <v>2586</v>
      </c>
      <c r="M122" s="3"/>
      <c r="N122" s="33">
        <f t="shared" si="31"/>
        <v>1910</v>
      </c>
      <c r="O122" s="15">
        <f t="shared" si="32"/>
        <v>1856</v>
      </c>
      <c r="P122" s="15">
        <f t="shared" si="33"/>
        <v>1824</v>
      </c>
      <c r="Q122" s="15">
        <f t="shared" si="34"/>
        <v>1792</v>
      </c>
      <c r="R122" s="15">
        <f t="shared" si="35"/>
        <v>1760</v>
      </c>
      <c r="S122" s="15">
        <f t="shared" si="36"/>
        <v>1600</v>
      </c>
      <c r="T122" s="15">
        <f t="shared" si="37"/>
        <v>1472</v>
      </c>
      <c r="U122" s="15">
        <f t="shared" si="38"/>
        <v>1280</v>
      </c>
      <c r="V122" s="15">
        <f t="shared" si="39"/>
        <v>0</v>
      </c>
    </row>
    <row r="123" spans="1:22" ht="16.5" customHeight="1">
      <c r="A123" s="7">
        <v>113</v>
      </c>
      <c r="B123" s="19"/>
      <c r="C123" s="72" t="s">
        <v>114</v>
      </c>
      <c r="D123" s="3" t="s">
        <v>2238</v>
      </c>
      <c r="E123" s="15">
        <v>2400</v>
      </c>
      <c r="F123" s="114">
        <f t="shared" si="30"/>
        <v>600</v>
      </c>
      <c r="G123" s="18" t="s">
        <v>2088</v>
      </c>
      <c r="H123" s="28" t="s">
        <v>557</v>
      </c>
      <c r="I123" s="28" t="s">
        <v>557</v>
      </c>
      <c r="J123" s="31" t="s">
        <v>2092</v>
      </c>
      <c r="K123" s="31" t="s">
        <v>566</v>
      </c>
      <c r="L123" s="31" t="s">
        <v>2586</v>
      </c>
      <c r="M123" s="3"/>
      <c r="N123" s="33">
        <f t="shared" si="31"/>
        <v>1790</v>
      </c>
      <c r="O123" s="15">
        <f t="shared" si="32"/>
        <v>1740</v>
      </c>
      <c r="P123" s="15">
        <f t="shared" si="33"/>
        <v>1710</v>
      </c>
      <c r="Q123" s="15">
        <f t="shared" si="34"/>
        <v>1680</v>
      </c>
      <c r="R123" s="15">
        <f t="shared" si="35"/>
        <v>1650</v>
      </c>
      <c r="S123" s="15">
        <f t="shared" si="36"/>
        <v>1500</v>
      </c>
      <c r="T123" s="15">
        <f t="shared" si="37"/>
        <v>1380</v>
      </c>
      <c r="U123" s="15">
        <f t="shared" si="38"/>
        <v>1200</v>
      </c>
      <c r="V123" s="15">
        <f t="shared" si="39"/>
        <v>0</v>
      </c>
    </row>
    <row r="124" spans="1:22" ht="16.5" customHeight="1">
      <c r="A124" s="7">
        <v>114</v>
      </c>
      <c r="B124" s="19"/>
      <c r="C124" s="72" t="s">
        <v>115</v>
      </c>
      <c r="D124" s="3" t="s">
        <v>2238</v>
      </c>
      <c r="E124" s="15">
        <v>2000</v>
      </c>
      <c r="F124" s="114">
        <f t="shared" si="30"/>
        <v>500</v>
      </c>
      <c r="G124" s="18"/>
      <c r="H124" s="23" t="s">
        <v>2900</v>
      </c>
      <c r="I124" s="28" t="s">
        <v>557</v>
      </c>
      <c r="J124" s="31" t="s">
        <v>2092</v>
      </c>
      <c r="K124" s="31" t="s">
        <v>567</v>
      </c>
      <c r="L124" s="31"/>
      <c r="M124" s="3"/>
      <c r="N124" s="33">
        <f t="shared" si="31"/>
        <v>1492</v>
      </c>
      <c r="O124" s="15">
        <f t="shared" si="32"/>
        <v>1450</v>
      </c>
      <c r="P124" s="15">
        <f t="shared" si="33"/>
        <v>1425</v>
      </c>
      <c r="Q124" s="15">
        <f t="shared" si="34"/>
        <v>1400</v>
      </c>
      <c r="R124" s="15">
        <f t="shared" si="35"/>
        <v>1375</v>
      </c>
      <c r="S124" s="15">
        <f t="shared" si="36"/>
        <v>1250</v>
      </c>
      <c r="T124" s="15">
        <f t="shared" si="37"/>
        <v>1150</v>
      </c>
      <c r="U124" s="15">
        <f t="shared" si="38"/>
        <v>1000</v>
      </c>
      <c r="V124" s="15">
        <f t="shared" si="39"/>
        <v>0</v>
      </c>
    </row>
    <row r="125" spans="1:22" ht="16.5" customHeight="1">
      <c r="A125" s="7">
        <v>115</v>
      </c>
      <c r="B125" s="19"/>
      <c r="C125" s="72" t="s">
        <v>116</v>
      </c>
      <c r="D125" s="3" t="s">
        <v>2238</v>
      </c>
      <c r="E125" s="15">
        <v>1600</v>
      </c>
      <c r="F125" s="114">
        <f t="shared" si="30"/>
        <v>400</v>
      </c>
      <c r="G125" s="18"/>
      <c r="H125" s="28" t="s">
        <v>557</v>
      </c>
      <c r="I125" s="28" t="s">
        <v>557</v>
      </c>
      <c r="J125" s="31" t="s">
        <v>2092</v>
      </c>
      <c r="K125" s="31" t="s">
        <v>566</v>
      </c>
      <c r="L125" s="31"/>
      <c r="M125" s="3"/>
      <c r="N125" s="33">
        <f t="shared" si="31"/>
        <v>1193</v>
      </c>
      <c r="O125" s="15">
        <f t="shared" si="32"/>
        <v>1160</v>
      </c>
      <c r="P125" s="15">
        <f t="shared" si="33"/>
        <v>1140</v>
      </c>
      <c r="Q125" s="15">
        <f t="shared" si="34"/>
        <v>1120</v>
      </c>
      <c r="R125" s="15">
        <f t="shared" si="35"/>
        <v>1100</v>
      </c>
      <c r="S125" s="15">
        <f t="shared" si="36"/>
        <v>1000</v>
      </c>
      <c r="T125" s="15">
        <f t="shared" si="37"/>
        <v>920</v>
      </c>
      <c r="U125" s="15">
        <f t="shared" si="38"/>
        <v>800</v>
      </c>
      <c r="V125" s="15">
        <f t="shared" si="39"/>
        <v>0</v>
      </c>
    </row>
    <row r="126" spans="1:22" ht="16.5" customHeight="1">
      <c r="A126" s="7">
        <v>116</v>
      </c>
      <c r="B126" s="19"/>
      <c r="C126" s="72" t="s">
        <v>117</v>
      </c>
      <c r="D126" s="3" t="s">
        <v>2238</v>
      </c>
      <c r="E126" s="15">
        <v>2200</v>
      </c>
      <c r="F126" s="114">
        <f t="shared" si="30"/>
        <v>550</v>
      </c>
      <c r="G126" s="18"/>
      <c r="H126" s="28" t="s">
        <v>557</v>
      </c>
      <c r="I126" s="28" t="s">
        <v>557</v>
      </c>
      <c r="J126" s="31" t="s">
        <v>2092</v>
      </c>
      <c r="K126" s="31" t="s">
        <v>565</v>
      </c>
      <c r="L126" s="31" t="s">
        <v>2587</v>
      </c>
      <c r="M126" s="3"/>
      <c r="N126" s="33">
        <f t="shared" si="31"/>
        <v>1641</v>
      </c>
      <c r="O126" s="15">
        <f t="shared" si="32"/>
        <v>1595</v>
      </c>
      <c r="P126" s="15">
        <f t="shared" si="33"/>
        <v>1567</v>
      </c>
      <c r="Q126" s="15">
        <f t="shared" si="34"/>
        <v>1540</v>
      </c>
      <c r="R126" s="15">
        <f t="shared" si="35"/>
        <v>1512</v>
      </c>
      <c r="S126" s="15">
        <f t="shared" si="36"/>
        <v>1375</v>
      </c>
      <c r="T126" s="15">
        <f t="shared" si="37"/>
        <v>1265</v>
      </c>
      <c r="U126" s="15">
        <f t="shared" si="38"/>
        <v>1100</v>
      </c>
      <c r="V126" s="15">
        <f t="shared" si="39"/>
        <v>0</v>
      </c>
    </row>
    <row r="127" spans="1:22" ht="16.5" customHeight="1">
      <c r="A127" s="7">
        <v>117</v>
      </c>
      <c r="B127" s="19"/>
      <c r="C127" s="72" t="s">
        <v>118</v>
      </c>
      <c r="D127" s="3" t="s">
        <v>2238</v>
      </c>
      <c r="E127" s="15">
        <v>2200</v>
      </c>
      <c r="F127" s="114">
        <f t="shared" si="30"/>
        <v>550</v>
      </c>
      <c r="G127" s="18" t="s">
        <v>550</v>
      </c>
      <c r="H127" s="28" t="s">
        <v>557</v>
      </c>
      <c r="I127" s="23" t="s">
        <v>2900</v>
      </c>
      <c r="J127" s="31" t="s">
        <v>2092</v>
      </c>
      <c r="K127" s="31" t="s">
        <v>566</v>
      </c>
      <c r="L127" s="31"/>
      <c r="M127" s="3"/>
      <c r="N127" s="33">
        <f t="shared" si="31"/>
        <v>1641</v>
      </c>
      <c r="O127" s="15">
        <f t="shared" si="32"/>
        <v>1595</v>
      </c>
      <c r="P127" s="15">
        <f t="shared" si="33"/>
        <v>1567</v>
      </c>
      <c r="Q127" s="15">
        <f t="shared" si="34"/>
        <v>1540</v>
      </c>
      <c r="R127" s="15">
        <f t="shared" si="35"/>
        <v>1512</v>
      </c>
      <c r="S127" s="15">
        <f t="shared" si="36"/>
        <v>1375</v>
      </c>
      <c r="T127" s="15">
        <f t="shared" si="37"/>
        <v>1265</v>
      </c>
      <c r="U127" s="15">
        <f t="shared" si="38"/>
        <v>1100</v>
      </c>
      <c r="V127" s="15">
        <f t="shared" si="39"/>
        <v>0</v>
      </c>
    </row>
    <row r="128" spans="1:22" ht="16.5" customHeight="1">
      <c r="A128" s="7">
        <v>118</v>
      </c>
      <c r="B128" s="19"/>
      <c r="C128" s="72" t="s">
        <v>119</v>
      </c>
      <c r="D128" s="3" t="s">
        <v>2238</v>
      </c>
      <c r="E128" s="15">
        <v>2360</v>
      </c>
      <c r="F128" s="114">
        <f t="shared" si="30"/>
        <v>590</v>
      </c>
      <c r="G128" s="18"/>
      <c r="H128" s="28" t="s">
        <v>557</v>
      </c>
      <c r="I128" s="28" t="s">
        <v>557</v>
      </c>
      <c r="J128" s="31" t="s">
        <v>2092</v>
      </c>
      <c r="K128" s="31" t="s">
        <v>567</v>
      </c>
      <c r="L128" s="31"/>
      <c r="M128" s="3"/>
      <c r="N128" s="33">
        <f t="shared" si="31"/>
        <v>1760</v>
      </c>
      <c r="O128" s="15">
        <f t="shared" si="32"/>
        <v>1711</v>
      </c>
      <c r="P128" s="15">
        <f t="shared" si="33"/>
        <v>1681</v>
      </c>
      <c r="Q128" s="15">
        <f t="shared" si="34"/>
        <v>1652</v>
      </c>
      <c r="R128" s="15">
        <f t="shared" si="35"/>
        <v>1622</v>
      </c>
      <c r="S128" s="15">
        <f t="shared" si="36"/>
        <v>1475</v>
      </c>
      <c r="T128" s="15">
        <f t="shared" si="37"/>
        <v>1357</v>
      </c>
      <c r="U128" s="15">
        <f t="shared" si="38"/>
        <v>1180</v>
      </c>
      <c r="V128" s="15">
        <f t="shared" si="39"/>
        <v>0</v>
      </c>
    </row>
    <row r="129" spans="1:22" ht="16.5" customHeight="1">
      <c r="A129" s="7">
        <v>119</v>
      </c>
      <c r="B129" s="19"/>
      <c r="C129" s="72" t="s">
        <v>120</v>
      </c>
      <c r="D129" s="3" t="s">
        <v>2238</v>
      </c>
      <c r="E129" s="15">
        <v>1400</v>
      </c>
      <c r="F129" s="114">
        <f t="shared" si="30"/>
        <v>350</v>
      </c>
      <c r="G129" s="18"/>
      <c r="H129" s="28" t="s">
        <v>557</v>
      </c>
      <c r="I129" s="28" t="s">
        <v>557</v>
      </c>
      <c r="J129" s="31" t="s">
        <v>2092</v>
      </c>
      <c r="K129" s="31" t="s">
        <v>566</v>
      </c>
      <c r="L129" s="31"/>
      <c r="M129" s="3"/>
      <c r="N129" s="33">
        <f t="shared" si="31"/>
        <v>1044</v>
      </c>
      <c r="O129" s="15">
        <f t="shared" si="32"/>
        <v>1015</v>
      </c>
      <c r="P129" s="15">
        <f t="shared" si="33"/>
        <v>997</v>
      </c>
      <c r="Q129" s="15">
        <f t="shared" si="34"/>
        <v>980</v>
      </c>
      <c r="R129" s="15">
        <f t="shared" si="35"/>
        <v>962</v>
      </c>
      <c r="S129" s="15">
        <f t="shared" si="36"/>
        <v>875</v>
      </c>
      <c r="T129" s="15">
        <f t="shared" si="37"/>
        <v>805</v>
      </c>
      <c r="U129" s="15">
        <f t="shared" si="38"/>
        <v>700</v>
      </c>
      <c r="V129" s="15">
        <f t="shared" si="39"/>
        <v>0</v>
      </c>
    </row>
    <row r="130" spans="1:22" ht="16.5" customHeight="1">
      <c r="A130" s="7">
        <v>120</v>
      </c>
      <c r="B130" s="19"/>
      <c r="C130" s="72" t="s">
        <v>121</v>
      </c>
      <c r="D130" s="3" t="s">
        <v>2238</v>
      </c>
      <c r="E130" s="15">
        <v>1800</v>
      </c>
      <c r="F130" s="114">
        <f t="shared" si="30"/>
        <v>450</v>
      </c>
      <c r="G130" s="18" t="s">
        <v>2088</v>
      </c>
      <c r="H130" s="24" t="s">
        <v>2908</v>
      </c>
      <c r="I130" s="28" t="s">
        <v>557</v>
      </c>
      <c r="J130" s="31" t="s">
        <v>2092</v>
      </c>
      <c r="K130" s="31" t="s">
        <v>566</v>
      </c>
      <c r="L130" s="31"/>
      <c r="M130" s="3"/>
      <c r="N130" s="33">
        <f t="shared" si="31"/>
        <v>1342</v>
      </c>
      <c r="O130" s="15">
        <f t="shared" si="32"/>
        <v>1305</v>
      </c>
      <c r="P130" s="15">
        <f t="shared" si="33"/>
        <v>1282</v>
      </c>
      <c r="Q130" s="15">
        <f t="shared" si="34"/>
        <v>1260</v>
      </c>
      <c r="R130" s="15">
        <f t="shared" si="35"/>
        <v>1237</v>
      </c>
      <c r="S130" s="15">
        <f t="shared" si="36"/>
        <v>1125</v>
      </c>
      <c r="T130" s="15">
        <f t="shared" si="37"/>
        <v>1035</v>
      </c>
      <c r="U130" s="15">
        <f t="shared" si="38"/>
        <v>900</v>
      </c>
      <c r="V130" s="15">
        <f t="shared" si="39"/>
        <v>0</v>
      </c>
    </row>
    <row r="131" spans="1:22" ht="16.5" customHeight="1">
      <c r="A131" s="7">
        <v>121</v>
      </c>
      <c r="B131" s="19"/>
      <c r="C131" s="77" t="s">
        <v>2239</v>
      </c>
      <c r="D131" s="3" t="s">
        <v>2240</v>
      </c>
      <c r="E131" s="16" t="s">
        <v>546</v>
      </c>
      <c r="F131" s="15">
        <v>8888</v>
      </c>
      <c r="G131" s="18" t="s">
        <v>2165</v>
      </c>
      <c r="H131" s="22" t="s">
        <v>2905</v>
      </c>
      <c r="I131" s="22" t="s">
        <v>2905</v>
      </c>
      <c r="J131" s="31" t="s">
        <v>2086</v>
      </c>
      <c r="K131" s="31" t="s">
        <v>567</v>
      </c>
      <c r="L131" s="31"/>
      <c r="M131" s="3" t="s">
        <v>2166</v>
      </c>
      <c r="N131" s="34" t="s">
        <v>3689</v>
      </c>
      <c r="O131" s="16" t="s">
        <v>3689</v>
      </c>
      <c r="P131" s="16" t="s">
        <v>3689</v>
      </c>
      <c r="Q131" s="16" t="s">
        <v>3689</v>
      </c>
      <c r="R131" s="16" t="s">
        <v>3689</v>
      </c>
      <c r="S131" s="16" t="s">
        <v>3689</v>
      </c>
      <c r="T131" s="16" t="s">
        <v>3689</v>
      </c>
      <c r="U131" s="16" t="s">
        <v>3689</v>
      </c>
      <c r="V131" s="16" t="s">
        <v>3689</v>
      </c>
    </row>
    <row r="132" spans="1:22" ht="16.5" customHeight="1">
      <c r="A132" s="7">
        <v>122</v>
      </c>
      <c r="B132" s="19"/>
      <c r="C132" s="77" t="s">
        <v>122</v>
      </c>
      <c r="D132" s="3" t="s">
        <v>2240</v>
      </c>
      <c r="E132" s="16" t="s">
        <v>546</v>
      </c>
      <c r="F132" s="15">
        <v>8888</v>
      </c>
      <c r="G132" s="18" t="s">
        <v>2165</v>
      </c>
      <c r="H132" s="22" t="s">
        <v>2905</v>
      </c>
      <c r="I132" s="22" t="s">
        <v>2905</v>
      </c>
      <c r="J132" s="31" t="s">
        <v>2086</v>
      </c>
      <c r="K132" s="31" t="s">
        <v>567</v>
      </c>
      <c r="L132" s="31" t="s">
        <v>2586</v>
      </c>
      <c r="M132" s="3" t="s">
        <v>2166</v>
      </c>
      <c r="N132" s="34" t="s">
        <v>3689</v>
      </c>
      <c r="O132" s="16" t="s">
        <v>3689</v>
      </c>
      <c r="P132" s="16" t="s">
        <v>3689</v>
      </c>
      <c r="Q132" s="16" t="s">
        <v>3689</v>
      </c>
      <c r="R132" s="16" t="s">
        <v>3689</v>
      </c>
      <c r="S132" s="16" t="s">
        <v>3689</v>
      </c>
      <c r="T132" s="16" t="s">
        <v>3689</v>
      </c>
      <c r="U132" s="16" t="s">
        <v>3689</v>
      </c>
      <c r="V132" s="16" t="s">
        <v>3689</v>
      </c>
    </row>
    <row r="133" spans="1:22" ht="16.5" customHeight="1">
      <c r="A133" s="7">
        <v>123</v>
      </c>
      <c r="B133" s="19"/>
      <c r="C133" s="77" t="s">
        <v>123</v>
      </c>
      <c r="D133" s="3" t="s">
        <v>2240</v>
      </c>
      <c r="E133" s="16" t="s">
        <v>546</v>
      </c>
      <c r="F133" s="15">
        <v>8888</v>
      </c>
      <c r="G133" s="18" t="s">
        <v>2165</v>
      </c>
      <c r="H133" s="22" t="s">
        <v>2905</v>
      </c>
      <c r="I133" s="22" t="s">
        <v>2905</v>
      </c>
      <c r="J133" s="31" t="s">
        <v>2086</v>
      </c>
      <c r="K133" s="31" t="s">
        <v>566</v>
      </c>
      <c r="L133" s="31" t="s">
        <v>2586</v>
      </c>
      <c r="M133" s="3" t="s">
        <v>2166</v>
      </c>
      <c r="N133" s="34" t="s">
        <v>3689</v>
      </c>
      <c r="O133" s="16" t="s">
        <v>3689</v>
      </c>
      <c r="P133" s="16" t="s">
        <v>3689</v>
      </c>
      <c r="Q133" s="16" t="s">
        <v>3689</v>
      </c>
      <c r="R133" s="16" t="s">
        <v>3689</v>
      </c>
      <c r="S133" s="16" t="s">
        <v>3689</v>
      </c>
      <c r="T133" s="16" t="s">
        <v>3689</v>
      </c>
      <c r="U133" s="16" t="s">
        <v>3689</v>
      </c>
      <c r="V133" s="16" t="s">
        <v>3689</v>
      </c>
    </row>
    <row r="134" spans="1:22" ht="16.5" customHeight="1">
      <c r="A134" s="7">
        <v>124</v>
      </c>
      <c r="B134" s="19"/>
      <c r="C134" s="77" t="s">
        <v>124</v>
      </c>
      <c r="D134" s="3" t="s">
        <v>2240</v>
      </c>
      <c r="E134" s="16" t="s">
        <v>546</v>
      </c>
      <c r="F134" s="15">
        <v>8888</v>
      </c>
      <c r="G134" s="18" t="s">
        <v>2165</v>
      </c>
      <c r="H134" s="22" t="s">
        <v>2905</v>
      </c>
      <c r="I134" s="22" t="s">
        <v>2905</v>
      </c>
      <c r="J134" s="31" t="s">
        <v>2086</v>
      </c>
      <c r="K134" s="31" t="s">
        <v>566</v>
      </c>
      <c r="L134" s="31"/>
      <c r="M134" s="3" t="s">
        <v>2166</v>
      </c>
      <c r="N134" s="34" t="s">
        <v>3689</v>
      </c>
      <c r="O134" s="16" t="s">
        <v>3689</v>
      </c>
      <c r="P134" s="16" t="s">
        <v>3689</v>
      </c>
      <c r="Q134" s="16" t="s">
        <v>3689</v>
      </c>
      <c r="R134" s="16" t="s">
        <v>3689</v>
      </c>
      <c r="S134" s="16" t="s">
        <v>3689</v>
      </c>
      <c r="T134" s="16" t="s">
        <v>3689</v>
      </c>
      <c r="U134" s="16" t="s">
        <v>3689</v>
      </c>
      <c r="V134" s="16" t="s">
        <v>3689</v>
      </c>
    </row>
    <row r="135" spans="1:22" ht="16.5" customHeight="1">
      <c r="A135" s="7">
        <v>125</v>
      </c>
      <c r="B135" s="19"/>
      <c r="C135" s="77" t="s">
        <v>125</v>
      </c>
      <c r="D135" s="3" t="s">
        <v>2240</v>
      </c>
      <c r="E135" s="16" t="s">
        <v>546</v>
      </c>
      <c r="F135" s="15">
        <v>8888</v>
      </c>
      <c r="G135" s="18" t="s">
        <v>2165</v>
      </c>
      <c r="H135" s="22" t="s">
        <v>2905</v>
      </c>
      <c r="I135" s="22" t="s">
        <v>2905</v>
      </c>
      <c r="J135" s="31" t="s">
        <v>2086</v>
      </c>
      <c r="K135" s="31" t="s">
        <v>567</v>
      </c>
      <c r="L135" s="31"/>
      <c r="M135" s="3" t="s">
        <v>2166</v>
      </c>
      <c r="N135" s="34" t="s">
        <v>3689</v>
      </c>
      <c r="O135" s="16" t="s">
        <v>3689</v>
      </c>
      <c r="P135" s="16" t="s">
        <v>3689</v>
      </c>
      <c r="Q135" s="16" t="s">
        <v>3689</v>
      </c>
      <c r="R135" s="16" t="s">
        <v>3689</v>
      </c>
      <c r="S135" s="16" t="s">
        <v>3689</v>
      </c>
      <c r="T135" s="16" t="s">
        <v>3689</v>
      </c>
      <c r="U135" s="16" t="s">
        <v>3689</v>
      </c>
      <c r="V135" s="16" t="s">
        <v>3689</v>
      </c>
    </row>
    <row r="136" spans="1:22" ht="16.5" customHeight="1">
      <c r="A136" s="7">
        <v>126</v>
      </c>
      <c r="B136" s="19"/>
      <c r="C136" s="77" t="s">
        <v>126</v>
      </c>
      <c r="D136" s="3" t="s">
        <v>2240</v>
      </c>
      <c r="E136" s="16" t="s">
        <v>546</v>
      </c>
      <c r="F136" s="15">
        <v>8888</v>
      </c>
      <c r="G136" s="18" t="s">
        <v>2165</v>
      </c>
      <c r="H136" s="22" t="s">
        <v>2905</v>
      </c>
      <c r="I136" s="22" t="s">
        <v>2905</v>
      </c>
      <c r="J136" s="31" t="s">
        <v>2086</v>
      </c>
      <c r="K136" s="31" t="s">
        <v>565</v>
      </c>
      <c r="L136" s="31" t="s">
        <v>2587</v>
      </c>
      <c r="M136" s="3" t="s">
        <v>2166</v>
      </c>
      <c r="N136" s="34" t="s">
        <v>3689</v>
      </c>
      <c r="O136" s="16" t="s">
        <v>3689</v>
      </c>
      <c r="P136" s="16" t="s">
        <v>3689</v>
      </c>
      <c r="Q136" s="16" t="s">
        <v>3689</v>
      </c>
      <c r="R136" s="16" t="s">
        <v>3689</v>
      </c>
      <c r="S136" s="16" t="s">
        <v>3689</v>
      </c>
      <c r="T136" s="16" t="s">
        <v>3689</v>
      </c>
      <c r="U136" s="16" t="s">
        <v>3689</v>
      </c>
      <c r="V136" s="16" t="s">
        <v>3689</v>
      </c>
    </row>
    <row r="137" spans="1:22" ht="16.5" customHeight="1">
      <c r="A137" s="7">
        <v>127</v>
      </c>
      <c r="B137" s="19"/>
      <c r="C137" s="77" t="s">
        <v>127</v>
      </c>
      <c r="D137" s="3" t="s">
        <v>2240</v>
      </c>
      <c r="E137" s="16" t="s">
        <v>546</v>
      </c>
      <c r="F137" s="15">
        <v>8888</v>
      </c>
      <c r="G137" s="18" t="s">
        <v>2165</v>
      </c>
      <c r="H137" s="22" t="s">
        <v>2905</v>
      </c>
      <c r="I137" s="22" t="s">
        <v>2905</v>
      </c>
      <c r="J137" s="31" t="s">
        <v>2086</v>
      </c>
      <c r="K137" s="31" t="s">
        <v>566</v>
      </c>
      <c r="L137" s="31" t="s">
        <v>2586</v>
      </c>
      <c r="M137" s="3" t="s">
        <v>2166</v>
      </c>
      <c r="N137" s="34" t="s">
        <v>3689</v>
      </c>
      <c r="O137" s="16" t="s">
        <v>3689</v>
      </c>
      <c r="P137" s="16" t="s">
        <v>3689</v>
      </c>
      <c r="Q137" s="16" t="s">
        <v>3689</v>
      </c>
      <c r="R137" s="16" t="s">
        <v>3689</v>
      </c>
      <c r="S137" s="16" t="s">
        <v>3689</v>
      </c>
      <c r="T137" s="16" t="s">
        <v>3689</v>
      </c>
      <c r="U137" s="16" t="s">
        <v>3689</v>
      </c>
      <c r="V137" s="16" t="s">
        <v>3689</v>
      </c>
    </row>
    <row r="138" spans="1:22" ht="16.5" customHeight="1">
      <c r="A138" s="7">
        <v>128</v>
      </c>
      <c r="B138" s="19"/>
      <c r="C138" s="77" t="s">
        <v>128</v>
      </c>
      <c r="D138" s="3" t="s">
        <v>2240</v>
      </c>
      <c r="E138" s="16" t="s">
        <v>546</v>
      </c>
      <c r="F138" s="15">
        <v>8888</v>
      </c>
      <c r="G138" s="18" t="s">
        <v>2165</v>
      </c>
      <c r="H138" s="22" t="s">
        <v>2905</v>
      </c>
      <c r="I138" s="21" t="s">
        <v>2902</v>
      </c>
      <c r="J138" s="31" t="s">
        <v>2086</v>
      </c>
      <c r="K138" s="31" t="s">
        <v>567</v>
      </c>
      <c r="L138" s="31"/>
      <c r="M138" s="3" t="s">
        <v>2166</v>
      </c>
      <c r="N138" s="34" t="s">
        <v>3689</v>
      </c>
      <c r="O138" s="16" t="s">
        <v>3689</v>
      </c>
      <c r="P138" s="16" t="s">
        <v>3689</v>
      </c>
      <c r="Q138" s="16" t="s">
        <v>3689</v>
      </c>
      <c r="R138" s="16" t="s">
        <v>3689</v>
      </c>
      <c r="S138" s="16" t="s">
        <v>3689</v>
      </c>
      <c r="T138" s="16" t="s">
        <v>3689</v>
      </c>
      <c r="U138" s="16" t="s">
        <v>3689</v>
      </c>
      <c r="V138" s="16" t="s">
        <v>3689</v>
      </c>
    </row>
    <row r="139" spans="1:22" ht="16.5" customHeight="1">
      <c r="A139" s="7">
        <v>129</v>
      </c>
      <c r="B139" s="19"/>
      <c r="C139" s="77" t="s">
        <v>129</v>
      </c>
      <c r="D139" s="3" t="s">
        <v>2240</v>
      </c>
      <c r="E139" s="16" t="s">
        <v>546</v>
      </c>
      <c r="F139" s="15">
        <v>8888</v>
      </c>
      <c r="G139" s="18" t="s">
        <v>2165</v>
      </c>
      <c r="H139" s="22" t="s">
        <v>2905</v>
      </c>
      <c r="I139" s="22" t="s">
        <v>2905</v>
      </c>
      <c r="J139" s="31" t="s">
        <v>2086</v>
      </c>
      <c r="K139" s="31" t="s">
        <v>566</v>
      </c>
      <c r="L139" s="31"/>
      <c r="M139" s="3" t="s">
        <v>2166</v>
      </c>
      <c r="N139" s="34" t="s">
        <v>3689</v>
      </c>
      <c r="O139" s="16" t="s">
        <v>3689</v>
      </c>
      <c r="P139" s="16" t="s">
        <v>3689</v>
      </c>
      <c r="Q139" s="16" t="s">
        <v>3689</v>
      </c>
      <c r="R139" s="16" t="s">
        <v>3689</v>
      </c>
      <c r="S139" s="16" t="s">
        <v>3689</v>
      </c>
      <c r="T139" s="16" t="s">
        <v>3689</v>
      </c>
      <c r="U139" s="16" t="s">
        <v>3689</v>
      </c>
      <c r="V139" s="16" t="s">
        <v>3689</v>
      </c>
    </row>
    <row r="140" spans="1:22" ht="16.5" customHeight="1">
      <c r="A140" s="7">
        <v>130</v>
      </c>
      <c r="B140" s="19"/>
      <c r="C140" s="77" t="s">
        <v>130</v>
      </c>
      <c r="D140" s="3" t="s">
        <v>2240</v>
      </c>
      <c r="E140" s="16" t="s">
        <v>546</v>
      </c>
      <c r="F140" s="15">
        <v>8888</v>
      </c>
      <c r="G140" s="18" t="s">
        <v>2165</v>
      </c>
      <c r="H140" s="22" t="s">
        <v>2905</v>
      </c>
      <c r="I140" s="22" t="s">
        <v>2905</v>
      </c>
      <c r="J140" s="31" t="s">
        <v>2086</v>
      </c>
      <c r="K140" s="31" t="s">
        <v>566</v>
      </c>
      <c r="L140" s="31"/>
      <c r="M140" s="3" t="s">
        <v>2166</v>
      </c>
      <c r="N140" s="34" t="s">
        <v>3689</v>
      </c>
      <c r="O140" s="16" t="s">
        <v>3689</v>
      </c>
      <c r="P140" s="16" t="s">
        <v>3689</v>
      </c>
      <c r="Q140" s="16" t="s">
        <v>3689</v>
      </c>
      <c r="R140" s="16" t="s">
        <v>3689</v>
      </c>
      <c r="S140" s="16" t="s">
        <v>3689</v>
      </c>
      <c r="T140" s="16" t="s">
        <v>3689</v>
      </c>
      <c r="U140" s="16" t="s">
        <v>3689</v>
      </c>
      <c r="V140" s="16" t="s">
        <v>3689</v>
      </c>
    </row>
    <row r="141" spans="1:22" ht="16.5" customHeight="1">
      <c r="A141" s="7">
        <v>131</v>
      </c>
      <c r="B141" s="19"/>
      <c r="C141" s="72" t="s">
        <v>131</v>
      </c>
      <c r="D141" s="3" t="s">
        <v>2241</v>
      </c>
      <c r="E141" s="16" t="s">
        <v>546</v>
      </c>
      <c r="F141" s="15">
        <v>3000</v>
      </c>
      <c r="G141" s="18" t="s">
        <v>1958</v>
      </c>
      <c r="H141" s="29" t="s">
        <v>2906</v>
      </c>
      <c r="I141" s="29" t="s">
        <v>2906</v>
      </c>
      <c r="J141" s="31" t="s">
        <v>2174</v>
      </c>
      <c r="K141" s="31" t="s">
        <v>567</v>
      </c>
      <c r="L141" s="31"/>
      <c r="M141" s="3"/>
      <c r="N141" s="34" t="s">
        <v>3689</v>
      </c>
      <c r="O141" s="16" t="s">
        <v>3689</v>
      </c>
      <c r="P141" s="16" t="s">
        <v>3689</v>
      </c>
      <c r="Q141" s="16" t="s">
        <v>3689</v>
      </c>
      <c r="R141" s="16" t="s">
        <v>3689</v>
      </c>
      <c r="S141" s="16" t="s">
        <v>3689</v>
      </c>
      <c r="T141" s="16" t="s">
        <v>3689</v>
      </c>
      <c r="U141" s="16" t="s">
        <v>3689</v>
      </c>
      <c r="V141" s="16" t="s">
        <v>3689</v>
      </c>
    </row>
    <row r="142" spans="1:22" ht="16.5" customHeight="1">
      <c r="A142" s="7">
        <v>132</v>
      </c>
      <c r="B142" s="19"/>
      <c r="C142" s="72" t="s">
        <v>132</v>
      </c>
      <c r="D142" s="3" t="s">
        <v>2241</v>
      </c>
      <c r="E142" s="16" t="s">
        <v>546</v>
      </c>
      <c r="F142" s="15">
        <v>2450</v>
      </c>
      <c r="G142" s="18" t="s">
        <v>1958</v>
      </c>
      <c r="H142" s="20" t="s">
        <v>2909</v>
      </c>
      <c r="I142" s="20" t="s">
        <v>2909</v>
      </c>
      <c r="J142" s="31" t="s">
        <v>2174</v>
      </c>
      <c r="K142" s="31" t="s">
        <v>567</v>
      </c>
      <c r="L142" s="31" t="s">
        <v>2586</v>
      </c>
      <c r="M142" s="3"/>
      <c r="N142" s="34" t="s">
        <v>3689</v>
      </c>
      <c r="O142" s="16" t="s">
        <v>3689</v>
      </c>
      <c r="P142" s="16" t="s">
        <v>3689</v>
      </c>
      <c r="Q142" s="16" t="s">
        <v>3689</v>
      </c>
      <c r="R142" s="16" t="s">
        <v>3689</v>
      </c>
      <c r="S142" s="16" t="s">
        <v>3689</v>
      </c>
      <c r="T142" s="16" t="s">
        <v>3689</v>
      </c>
      <c r="U142" s="16" t="s">
        <v>3689</v>
      </c>
      <c r="V142" s="16" t="s">
        <v>3689</v>
      </c>
    </row>
    <row r="143" spans="1:22" ht="16.5" customHeight="1">
      <c r="A143" s="7">
        <v>133</v>
      </c>
      <c r="B143" s="19"/>
      <c r="C143" s="72" t="s">
        <v>133</v>
      </c>
      <c r="D143" s="3" t="s">
        <v>2241</v>
      </c>
      <c r="E143" s="16" t="s">
        <v>546</v>
      </c>
      <c r="F143" s="15">
        <v>2450</v>
      </c>
      <c r="G143" s="18" t="s">
        <v>1958</v>
      </c>
      <c r="H143" s="20" t="s">
        <v>2909</v>
      </c>
      <c r="I143" s="20" t="s">
        <v>2909</v>
      </c>
      <c r="J143" s="31" t="s">
        <v>2174</v>
      </c>
      <c r="K143" s="31" t="s">
        <v>566</v>
      </c>
      <c r="L143" s="31" t="s">
        <v>2586</v>
      </c>
      <c r="M143" s="3"/>
      <c r="N143" s="34" t="s">
        <v>3689</v>
      </c>
      <c r="O143" s="16" t="s">
        <v>3689</v>
      </c>
      <c r="P143" s="16" t="s">
        <v>3689</v>
      </c>
      <c r="Q143" s="16" t="s">
        <v>3689</v>
      </c>
      <c r="R143" s="16" t="s">
        <v>3689</v>
      </c>
      <c r="S143" s="16" t="s">
        <v>3689</v>
      </c>
      <c r="T143" s="16" t="s">
        <v>3689</v>
      </c>
      <c r="U143" s="16" t="s">
        <v>3689</v>
      </c>
      <c r="V143" s="16" t="s">
        <v>3689</v>
      </c>
    </row>
    <row r="144" spans="1:22" ht="16.5" customHeight="1">
      <c r="A144" s="7">
        <v>134</v>
      </c>
      <c r="B144" s="19"/>
      <c r="C144" s="72" t="s">
        <v>134</v>
      </c>
      <c r="D144" s="3" t="s">
        <v>2241</v>
      </c>
      <c r="E144" s="16" t="s">
        <v>546</v>
      </c>
      <c r="F144" s="15">
        <v>1900</v>
      </c>
      <c r="G144" s="18" t="s">
        <v>1958</v>
      </c>
      <c r="H144" s="22" t="s">
        <v>2905</v>
      </c>
      <c r="I144" s="81" t="s">
        <v>2912</v>
      </c>
      <c r="J144" s="31" t="s">
        <v>2174</v>
      </c>
      <c r="K144" s="31" t="s">
        <v>566</v>
      </c>
      <c r="L144" s="31"/>
      <c r="M144" s="3"/>
      <c r="N144" s="34" t="s">
        <v>3689</v>
      </c>
      <c r="O144" s="16" t="s">
        <v>3689</v>
      </c>
      <c r="P144" s="16" t="s">
        <v>3689</v>
      </c>
      <c r="Q144" s="16" t="s">
        <v>3689</v>
      </c>
      <c r="R144" s="16" t="s">
        <v>3689</v>
      </c>
      <c r="S144" s="16" t="s">
        <v>3689</v>
      </c>
      <c r="T144" s="16" t="s">
        <v>3689</v>
      </c>
      <c r="U144" s="16" t="s">
        <v>3689</v>
      </c>
      <c r="V144" s="16" t="s">
        <v>3689</v>
      </c>
    </row>
    <row r="145" spans="1:22" ht="16.5" customHeight="1">
      <c r="A145" s="7">
        <v>135</v>
      </c>
      <c r="B145" s="19"/>
      <c r="C145" s="72" t="s">
        <v>135</v>
      </c>
      <c r="D145" s="3" t="s">
        <v>2241</v>
      </c>
      <c r="E145" s="16" t="s">
        <v>546</v>
      </c>
      <c r="F145" s="15">
        <v>1800</v>
      </c>
      <c r="G145" s="18" t="s">
        <v>1958</v>
      </c>
      <c r="H145" s="20" t="s">
        <v>2909</v>
      </c>
      <c r="I145" s="20" t="s">
        <v>2909</v>
      </c>
      <c r="J145" s="31" t="s">
        <v>2174</v>
      </c>
      <c r="K145" s="31" t="s">
        <v>566</v>
      </c>
      <c r="L145" s="31"/>
      <c r="M145" s="3"/>
      <c r="N145" s="34" t="s">
        <v>3689</v>
      </c>
      <c r="O145" s="16" t="s">
        <v>3689</v>
      </c>
      <c r="P145" s="16" t="s">
        <v>3689</v>
      </c>
      <c r="Q145" s="16" t="s">
        <v>3689</v>
      </c>
      <c r="R145" s="16" t="s">
        <v>3689</v>
      </c>
      <c r="S145" s="16" t="s">
        <v>3689</v>
      </c>
      <c r="T145" s="16" t="s">
        <v>3689</v>
      </c>
      <c r="U145" s="16" t="s">
        <v>3689</v>
      </c>
      <c r="V145" s="16" t="s">
        <v>3689</v>
      </c>
    </row>
    <row r="146" spans="1:22" ht="16.5" customHeight="1">
      <c r="A146" s="7">
        <v>136</v>
      </c>
      <c r="B146" s="19"/>
      <c r="C146" s="72" t="s">
        <v>136</v>
      </c>
      <c r="D146" s="3" t="s">
        <v>2241</v>
      </c>
      <c r="E146" s="16" t="s">
        <v>546</v>
      </c>
      <c r="F146" s="15">
        <v>2500</v>
      </c>
      <c r="G146" s="18" t="s">
        <v>1958</v>
      </c>
      <c r="H146" s="29" t="s">
        <v>2906</v>
      </c>
      <c r="I146" s="22" t="s">
        <v>2905</v>
      </c>
      <c r="J146" s="31" t="s">
        <v>2174</v>
      </c>
      <c r="K146" s="31" t="s">
        <v>565</v>
      </c>
      <c r="L146" s="31" t="s">
        <v>2587</v>
      </c>
      <c r="M146" s="3"/>
      <c r="N146" s="34" t="s">
        <v>3689</v>
      </c>
      <c r="O146" s="16" t="s">
        <v>3689</v>
      </c>
      <c r="P146" s="16" t="s">
        <v>3689</v>
      </c>
      <c r="Q146" s="16" t="s">
        <v>3689</v>
      </c>
      <c r="R146" s="16" t="s">
        <v>3689</v>
      </c>
      <c r="S146" s="16" t="s">
        <v>3689</v>
      </c>
      <c r="T146" s="16" t="s">
        <v>3689</v>
      </c>
      <c r="U146" s="16" t="s">
        <v>3689</v>
      </c>
      <c r="V146" s="16" t="s">
        <v>3689</v>
      </c>
    </row>
    <row r="147" spans="1:22" ht="16.5" customHeight="1">
      <c r="A147" s="7">
        <v>137</v>
      </c>
      <c r="B147" s="19"/>
      <c r="C147" s="72" t="s">
        <v>137</v>
      </c>
      <c r="D147" s="3" t="s">
        <v>2241</v>
      </c>
      <c r="E147" s="16" t="s">
        <v>546</v>
      </c>
      <c r="F147" s="15">
        <v>2200</v>
      </c>
      <c r="G147" s="18" t="s">
        <v>1958</v>
      </c>
      <c r="H147" s="20" t="s">
        <v>2909</v>
      </c>
      <c r="I147" s="22" t="s">
        <v>2905</v>
      </c>
      <c r="J147" s="31" t="s">
        <v>2174</v>
      </c>
      <c r="K147" s="31" t="s">
        <v>566</v>
      </c>
      <c r="L147" s="31" t="s">
        <v>2587</v>
      </c>
      <c r="M147" s="3"/>
      <c r="N147" s="34" t="s">
        <v>3689</v>
      </c>
      <c r="O147" s="16" t="s">
        <v>3689</v>
      </c>
      <c r="P147" s="16" t="s">
        <v>3689</v>
      </c>
      <c r="Q147" s="16" t="s">
        <v>3689</v>
      </c>
      <c r="R147" s="16" t="s">
        <v>3689</v>
      </c>
      <c r="S147" s="16" t="s">
        <v>3689</v>
      </c>
      <c r="T147" s="16" t="s">
        <v>3689</v>
      </c>
      <c r="U147" s="16" t="s">
        <v>3689</v>
      </c>
      <c r="V147" s="16" t="s">
        <v>3689</v>
      </c>
    </row>
    <row r="148" spans="1:22" ht="16.5" customHeight="1">
      <c r="A148" s="7">
        <v>138</v>
      </c>
      <c r="B148" s="19"/>
      <c r="C148" s="72" t="s">
        <v>138</v>
      </c>
      <c r="D148" s="3" t="s">
        <v>2241</v>
      </c>
      <c r="E148" s="16" t="s">
        <v>546</v>
      </c>
      <c r="F148" s="15">
        <v>2400</v>
      </c>
      <c r="G148" s="18" t="s">
        <v>1958</v>
      </c>
      <c r="H148" s="81" t="s">
        <v>2912</v>
      </c>
      <c r="I148" s="81" t="s">
        <v>2912</v>
      </c>
      <c r="J148" s="31" t="s">
        <v>2174</v>
      </c>
      <c r="K148" s="31" t="s">
        <v>566</v>
      </c>
      <c r="L148" s="31"/>
      <c r="M148" s="3"/>
      <c r="N148" s="34" t="s">
        <v>3689</v>
      </c>
      <c r="O148" s="16" t="s">
        <v>3689</v>
      </c>
      <c r="P148" s="16" t="s">
        <v>3689</v>
      </c>
      <c r="Q148" s="16" t="s">
        <v>3689</v>
      </c>
      <c r="R148" s="16" t="s">
        <v>3689</v>
      </c>
      <c r="S148" s="16" t="s">
        <v>3689</v>
      </c>
      <c r="T148" s="16" t="s">
        <v>3689</v>
      </c>
      <c r="U148" s="16" t="s">
        <v>3689</v>
      </c>
      <c r="V148" s="16" t="s">
        <v>3689</v>
      </c>
    </row>
    <row r="149" spans="1:22" ht="16.5" customHeight="1">
      <c r="A149" s="7">
        <v>139</v>
      </c>
      <c r="B149" s="19"/>
      <c r="C149" s="72" t="s">
        <v>139</v>
      </c>
      <c r="D149" s="3" t="s">
        <v>2241</v>
      </c>
      <c r="E149" s="16" t="s">
        <v>546</v>
      </c>
      <c r="F149" s="15">
        <v>2400</v>
      </c>
      <c r="G149" s="18" t="s">
        <v>1958</v>
      </c>
      <c r="H149" s="20" t="s">
        <v>2909</v>
      </c>
      <c r="I149" s="29" t="s">
        <v>2906</v>
      </c>
      <c r="J149" s="31" t="s">
        <v>2174</v>
      </c>
      <c r="K149" s="31" t="s">
        <v>567</v>
      </c>
      <c r="L149" s="31"/>
      <c r="M149" s="3"/>
      <c r="N149" s="34" t="s">
        <v>3689</v>
      </c>
      <c r="O149" s="16" t="s">
        <v>3689</v>
      </c>
      <c r="P149" s="16" t="s">
        <v>3689</v>
      </c>
      <c r="Q149" s="16" t="s">
        <v>3689</v>
      </c>
      <c r="R149" s="16" t="s">
        <v>3689</v>
      </c>
      <c r="S149" s="16" t="s">
        <v>3689</v>
      </c>
      <c r="T149" s="16" t="s">
        <v>3689</v>
      </c>
      <c r="U149" s="16" t="s">
        <v>3689</v>
      </c>
      <c r="V149" s="16" t="s">
        <v>3689</v>
      </c>
    </row>
    <row r="150" spans="1:22" ht="16.5" customHeight="1">
      <c r="A150" s="7">
        <v>140</v>
      </c>
      <c r="B150" s="19"/>
      <c r="C150" s="72" t="s">
        <v>140</v>
      </c>
      <c r="D150" s="3" t="s">
        <v>2241</v>
      </c>
      <c r="E150" s="16" t="s">
        <v>546</v>
      </c>
      <c r="F150" s="15">
        <v>2500</v>
      </c>
      <c r="G150" s="18" t="s">
        <v>1958</v>
      </c>
      <c r="H150" s="29" t="s">
        <v>2906</v>
      </c>
      <c r="I150" s="22" t="s">
        <v>2905</v>
      </c>
      <c r="J150" s="31" t="s">
        <v>2174</v>
      </c>
      <c r="K150" s="31" t="s">
        <v>567</v>
      </c>
      <c r="L150" s="31"/>
      <c r="M150" s="3"/>
      <c r="N150" s="34" t="s">
        <v>3689</v>
      </c>
      <c r="O150" s="16" t="s">
        <v>3689</v>
      </c>
      <c r="P150" s="16" t="s">
        <v>3689</v>
      </c>
      <c r="Q150" s="16" t="s">
        <v>3689</v>
      </c>
      <c r="R150" s="16" t="s">
        <v>3689</v>
      </c>
      <c r="S150" s="16" t="s">
        <v>3689</v>
      </c>
      <c r="T150" s="16" t="s">
        <v>3689</v>
      </c>
      <c r="U150" s="16" t="s">
        <v>3689</v>
      </c>
      <c r="V150" s="16" t="s">
        <v>3689</v>
      </c>
    </row>
    <row r="151" spans="1:22" ht="16.5" customHeight="1">
      <c r="A151" s="7">
        <v>141</v>
      </c>
      <c r="B151" s="19"/>
      <c r="C151" s="77" t="s">
        <v>1959</v>
      </c>
      <c r="D151" s="3" t="s">
        <v>2049</v>
      </c>
      <c r="E151" s="16" t="s">
        <v>546</v>
      </c>
      <c r="F151" s="15">
        <v>12000</v>
      </c>
      <c r="G151" s="18" t="s">
        <v>2062</v>
      </c>
      <c r="H151" s="23" t="s">
        <v>2900</v>
      </c>
      <c r="I151" s="22" t="s">
        <v>2905</v>
      </c>
      <c r="J151" s="31" t="s">
        <v>562</v>
      </c>
      <c r="K151" s="31" t="s">
        <v>567</v>
      </c>
      <c r="L151" s="31"/>
      <c r="M151" s="3"/>
      <c r="N151" s="34" t="s">
        <v>3689</v>
      </c>
      <c r="O151" s="16" t="s">
        <v>3689</v>
      </c>
      <c r="P151" s="16" t="s">
        <v>3689</v>
      </c>
      <c r="Q151" s="16" t="s">
        <v>3689</v>
      </c>
      <c r="R151" s="16" t="s">
        <v>3689</v>
      </c>
      <c r="S151" s="16" t="s">
        <v>3689</v>
      </c>
      <c r="T151" s="16" t="s">
        <v>3689</v>
      </c>
      <c r="U151" s="16" t="s">
        <v>3689</v>
      </c>
      <c r="V151" s="16" t="s">
        <v>3689</v>
      </c>
    </row>
    <row r="152" spans="1:22" ht="16.5" customHeight="1">
      <c r="A152" s="7">
        <v>142</v>
      </c>
      <c r="B152" s="19"/>
      <c r="C152" s="77" t="s">
        <v>1960</v>
      </c>
      <c r="D152" s="3" t="s">
        <v>2049</v>
      </c>
      <c r="E152" s="16" t="s">
        <v>546</v>
      </c>
      <c r="F152" s="15">
        <v>12000</v>
      </c>
      <c r="G152" s="18" t="s">
        <v>2062</v>
      </c>
      <c r="H152" s="23" t="s">
        <v>2900</v>
      </c>
      <c r="I152" s="22" t="s">
        <v>2905</v>
      </c>
      <c r="J152" s="31" t="s">
        <v>562</v>
      </c>
      <c r="K152" s="31" t="s">
        <v>567</v>
      </c>
      <c r="L152" s="31" t="s">
        <v>2586</v>
      </c>
      <c r="M152" s="3"/>
      <c r="N152" s="34" t="s">
        <v>3689</v>
      </c>
      <c r="O152" s="16" t="s">
        <v>3689</v>
      </c>
      <c r="P152" s="16" t="s">
        <v>3689</v>
      </c>
      <c r="Q152" s="16" t="s">
        <v>3689</v>
      </c>
      <c r="R152" s="16" t="s">
        <v>3689</v>
      </c>
      <c r="S152" s="16" t="s">
        <v>3689</v>
      </c>
      <c r="T152" s="16" t="s">
        <v>3689</v>
      </c>
      <c r="U152" s="16" t="s">
        <v>3689</v>
      </c>
      <c r="V152" s="16" t="s">
        <v>3689</v>
      </c>
    </row>
    <row r="153" spans="1:22" ht="16.5" customHeight="1">
      <c r="A153" s="7">
        <v>143</v>
      </c>
      <c r="B153" s="19"/>
      <c r="C153" s="77" t="s">
        <v>1961</v>
      </c>
      <c r="D153" s="3" t="s">
        <v>2049</v>
      </c>
      <c r="E153" s="16" t="s">
        <v>546</v>
      </c>
      <c r="F153" s="15">
        <v>12000</v>
      </c>
      <c r="G153" s="18" t="s">
        <v>2062</v>
      </c>
      <c r="H153" s="23" t="s">
        <v>2900</v>
      </c>
      <c r="I153" s="22" t="s">
        <v>2905</v>
      </c>
      <c r="J153" s="31" t="s">
        <v>562</v>
      </c>
      <c r="K153" s="31" t="s">
        <v>566</v>
      </c>
      <c r="L153" s="31" t="s">
        <v>2586</v>
      </c>
      <c r="M153" s="3"/>
      <c r="N153" s="34" t="s">
        <v>3689</v>
      </c>
      <c r="O153" s="16" t="s">
        <v>3689</v>
      </c>
      <c r="P153" s="16" t="s">
        <v>3689</v>
      </c>
      <c r="Q153" s="16" t="s">
        <v>3689</v>
      </c>
      <c r="R153" s="16" t="s">
        <v>3689</v>
      </c>
      <c r="S153" s="16" t="s">
        <v>3689</v>
      </c>
      <c r="T153" s="16" t="s">
        <v>3689</v>
      </c>
      <c r="U153" s="16" t="s">
        <v>3689</v>
      </c>
      <c r="V153" s="16" t="s">
        <v>3689</v>
      </c>
    </row>
    <row r="154" spans="1:22" ht="16.5" customHeight="1">
      <c r="A154" s="7">
        <v>144</v>
      </c>
      <c r="B154" s="19"/>
      <c r="C154" s="77" t="s">
        <v>1962</v>
      </c>
      <c r="D154" s="3" t="s">
        <v>2049</v>
      </c>
      <c r="E154" s="16" t="s">
        <v>546</v>
      </c>
      <c r="F154" s="15">
        <v>12000</v>
      </c>
      <c r="G154" s="18" t="s">
        <v>2062</v>
      </c>
      <c r="H154" s="23" t="s">
        <v>2900</v>
      </c>
      <c r="I154" s="22" t="s">
        <v>2905</v>
      </c>
      <c r="J154" s="31" t="s">
        <v>562</v>
      </c>
      <c r="K154" s="31" t="s">
        <v>567</v>
      </c>
      <c r="L154" s="31"/>
      <c r="M154" s="3"/>
      <c r="N154" s="34" t="s">
        <v>3689</v>
      </c>
      <c r="O154" s="16" t="s">
        <v>3689</v>
      </c>
      <c r="P154" s="16" t="s">
        <v>3689</v>
      </c>
      <c r="Q154" s="16" t="s">
        <v>3689</v>
      </c>
      <c r="R154" s="16" t="s">
        <v>3689</v>
      </c>
      <c r="S154" s="16" t="s">
        <v>3689</v>
      </c>
      <c r="T154" s="16" t="s">
        <v>3689</v>
      </c>
      <c r="U154" s="16" t="s">
        <v>3689</v>
      </c>
      <c r="V154" s="16" t="s">
        <v>3689</v>
      </c>
    </row>
    <row r="155" spans="1:22" ht="16.5" customHeight="1">
      <c r="A155" s="7">
        <v>145</v>
      </c>
      <c r="B155" s="19"/>
      <c r="C155" s="77" t="s">
        <v>1963</v>
      </c>
      <c r="D155" s="3" t="s">
        <v>2049</v>
      </c>
      <c r="E155" s="16" t="s">
        <v>546</v>
      </c>
      <c r="F155" s="15">
        <v>12000</v>
      </c>
      <c r="G155" s="18" t="s">
        <v>2062</v>
      </c>
      <c r="H155" s="23" t="s">
        <v>2900</v>
      </c>
      <c r="I155" s="22" t="s">
        <v>2905</v>
      </c>
      <c r="J155" s="31" t="s">
        <v>562</v>
      </c>
      <c r="K155" s="31" t="s">
        <v>566</v>
      </c>
      <c r="L155" s="31"/>
      <c r="M155" s="3"/>
      <c r="N155" s="34" t="s">
        <v>3689</v>
      </c>
      <c r="O155" s="16" t="s">
        <v>3689</v>
      </c>
      <c r="P155" s="16" t="s">
        <v>3689</v>
      </c>
      <c r="Q155" s="16" t="s">
        <v>3689</v>
      </c>
      <c r="R155" s="16" t="s">
        <v>3689</v>
      </c>
      <c r="S155" s="16" t="s">
        <v>3689</v>
      </c>
      <c r="T155" s="16" t="s">
        <v>3689</v>
      </c>
      <c r="U155" s="16" t="s">
        <v>3689</v>
      </c>
      <c r="V155" s="16" t="s">
        <v>3689</v>
      </c>
    </row>
    <row r="156" spans="1:22" ht="16.5" customHeight="1">
      <c r="A156" s="7">
        <v>146</v>
      </c>
      <c r="B156" s="19"/>
      <c r="C156" s="77" t="s">
        <v>1964</v>
      </c>
      <c r="D156" s="3" t="s">
        <v>2049</v>
      </c>
      <c r="E156" s="16" t="s">
        <v>546</v>
      </c>
      <c r="F156" s="15">
        <v>12000</v>
      </c>
      <c r="G156" s="18" t="s">
        <v>2062</v>
      </c>
      <c r="H156" s="23" t="s">
        <v>2900</v>
      </c>
      <c r="I156" s="22" t="s">
        <v>2905</v>
      </c>
      <c r="J156" s="31" t="s">
        <v>562</v>
      </c>
      <c r="K156" s="31" t="s">
        <v>565</v>
      </c>
      <c r="L156" s="31" t="s">
        <v>2587</v>
      </c>
      <c r="M156" s="3"/>
      <c r="N156" s="34" t="s">
        <v>3689</v>
      </c>
      <c r="O156" s="16" t="s">
        <v>3689</v>
      </c>
      <c r="P156" s="16" t="s">
        <v>3689</v>
      </c>
      <c r="Q156" s="16" t="s">
        <v>3689</v>
      </c>
      <c r="R156" s="16" t="s">
        <v>3689</v>
      </c>
      <c r="S156" s="16" t="s">
        <v>3689</v>
      </c>
      <c r="T156" s="16" t="s">
        <v>3689</v>
      </c>
      <c r="U156" s="16" t="s">
        <v>3689</v>
      </c>
      <c r="V156" s="16" t="s">
        <v>3689</v>
      </c>
    </row>
    <row r="157" spans="1:22" ht="16.5" customHeight="1">
      <c r="A157" s="7">
        <v>147</v>
      </c>
      <c r="B157" s="19"/>
      <c r="C157" s="77" t="s">
        <v>1965</v>
      </c>
      <c r="D157" s="3" t="s">
        <v>2049</v>
      </c>
      <c r="E157" s="16" t="s">
        <v>546</v>
      </c>
      <c r="F157" s="15">
        <v>12000</v>
      </c>
      <c r="G157" s="18" t="s">
        <v>2062</v>
      </c>
      <c r="H157" s="23" t="s">
        <v>2900</v>
      </c>
      <c r="I157" s="20" t="s">
        <v>2909</v>
      </c>
      <c r="J157" s="31" t="s">
        <v>562</v>
      </c>
      <c r="K157" s="31" t="s">
        <v>566</v>
      </c>
      <c r="L157" s="31" t="s">
        <v>2587</v>
      </c>
      <c r="M157" s="3"/>
      <c r="N157" s="34" t="s">
        <v>3689</v>
      </c>
      <c r="O157" s="16" t="s">
        <v>3689</v>
      </c>
      <c r="P157" s="16" t="s">
        <v>3689</v>
      </c>
      <c r="Q157" s="16" t="s">
        <v>3689</v>
      </c>
      <c r="R157" s="16" t="s">
        <v>3689</v>
      </c>
      <c r="S157" s="16" t="s">
        <v>3689</v>
      </c>
      <c r="T157" s="16" t="s">
        <v>3689</v>
      </c>
      <c r="U157" s="16" t="s">
        <v>3689</v>
      </c>
      <c r="V157" s="16" t="s">
        <v>3689</v>
      </c>
    </row>
    <row r="158" spans="1:22" ht="16.5" customHeight="1">
      <c r="A158" s="7">
        <v>148</v>
      </c>
      <c r="B158" s="19"/>
      <c r="C158" s="77" t="s">
        <v>1966</v>
      </c>
      <c r="D158" s="3" t="s">
        <v>2049</v>
      </c>
      <c r="E158" s="16" t="s">
        <v>546</v>
      </c>
      <c r="F158" s="15">
        <v>12000</v>
      </c>
      <c r="G158" s="18" t="s">
        <v>2062</v>
      </c>
      <c r="H158" s="23" t="s">
        <v>2900</v>
      </c>
      <c r="I158" s="22" t="s">
        <v>2905</v>
      </c>
      <c r="J158" s="31" t="s">
        <v>562</v>
      </c>
      <c r="K158" s="31" t="s">
        <v>567</v>
      </c>
      <c r="L158" s="31"/>
      <c r="M158" s="3"/>
      <c r="N158" s="34" t="s">
        <v>3689</v>
      </c>
      <c r="O158" s="16" t="s">
        <v>3689</v>
      </c>
      <c r="P158" s="16" t="s">
        <v>3689</v>
      </c>
      <c r="Q158" s="16" t="s">
        <v>3689</v>
      </c>
      <c r="R158" s="16" t="s">
        <v>3689</v>
      </c>
      <c r="S158" s="16" t="s">
        <v>3689</v>
      </c>
      <c r="T158" s="16" t="s">
        <v>3689</v>
      </c>
      <c r="U158" s="16" t="s">
        <v>3689</v>
      </c>
      <c r="V158" s="16" t="s">
        <v>3689</v>
      </c>
    </row>
    <row r="159" spans="1:22" ht="16.5" customHeight="1">
      <c r="A159" s="7">
        <v>149</v>
      </c>
      <c r="B159" s="19"/>
      <c r="C159" s="77" t="s">
        <v>1967</v>
      </c>
      <c r="D159" s="3" t="s">
        <v>2049</v>
      </c>
      <c r="E159" s="16" t="s">
        <v>546</v>
      </c>
      <c r="F159" s="15">
        <v>12000</v>
      </c>
      <c r="G159" s="18" t="s">
        <v>2062</v>
      </c>
      <c r="H159" s="23" t="s">
        <v>2900</v>
      </c>
      <c r="I159" s="22" t="s">
        <v>2905</v>
      </c>
      <c r="J159" s="31" t="s">
        <v>562</v>
      </c>
      <c r="K159" s="31" t="s">
        <v>566</v>
      </c>
      <c r="L159" s="31"/>
      <c r="M159" s="3"/>
      <c r="N159" s="34" t="s">
        <v>3689</v>
      </c>
      <c r="O159" s="16" t="s">
        <v>3689</v>
      </c>
      <c r="P159" s="16" t="s">
        <v>3689</v>
      </c>
      <c r="Q159" s="16" t="s">
        <v>3689</v>
      </c>
      <c r="R159" s="16" t="s">
        <v>3689</v>
      </c>
      <c r="S159" s="16" t="s">
        <v>3689</v>
      </c>
      <c r="T159" s="16" t="s">
        <v>3689</v>
      </c>
      <c r="U159" s="16" t="s">
        <v>3689</v>
      </c>
      <c r="V159" s="16" t="s">
        <v>3689</v>
      </c>
    </row>
    <row r="160" spans="1:22" ht="16.5" customHeight="1">
      <c r="A160" s="7">
        <v>150</v>
      </c>
      <c r="B160" s="19"/>
      <c r="C160" s="77" t="s">
        <v>1968</v>
      </c>
      <c r="D160" s="3" t="s">
        <v>2049</v>
      </c>
      <c r="E160" s="16" t="s">
        <v>546</v>
      </c>
      <c r="F160" s="15">
        <v>12000</v>
      </c>
      <c r="G160" s="18" t="s">
        <v>2062</v>
      </c>
      <c r="H160" s="23" t="s">
        <v>2900</v>
      </c>
      <c r="I160" s="20" t="s">
        <v>2909</v>
      </c>
      <c r="J160" s="31" t="s">
        <v>562</v>
      </c>
      <c r="K160" s="31" t="s">
        <v>566</v>
      </c>
      <c r="L160" s="31"/>
      <c r="M160" s="3"/>
      <c r="N160" s="34" t="s">
        <v>3689</v>
      </c>
      <c r="O160" s="16" t="s">
        <v>3689</v>
      </c>
      <c r="P160" s="16" t="s">
        <v>3689</v>
      </c>
      <c r="Q160" s="16" t="s">
        <v>3689</v>
      </c>
      <c r="R160" s="16" t="s">
        <v>3689</v>
      </c>
      <c r="S160" s="16" t="s">
        <v>3689</v>
      </c>
      <c r="T160" s="16" t="s">
        <v>3689</v>
      </c>
      <c r="U160" s="16" t="s">
        <v>3689</v>
      </c>
      <c r="V160" s="16" t="s">
        <v>3689</v>
      </c>
    </row>
    <row r="161" spans="1:22" ht="16.5" customHeight="1">
      <c r="A161" s="7">
        <v>151</v>
      </c>
      <c r="B161" s="19"/>
      <c r="C161" s="74" t="s">
        <v>1969</v>
      </c>
      <c r="D161" s="3" t="s">
        <v>2050</v>
      </c>
      <c r="E161" s="16" t="s">
        <v>546</v>
      </c>
      <c r="F161" s="15">
        <v>9000</v>
      </c>
      <c r="G161" s="18" t="s">
        <v>2063</v>
      </c>
      <c r="H161" s="22" t="s">
        <v>2905</v>
      </c>
      <c r="I161" s="26" t="s">
        <v>555</v>
      </c>
      <c r="J161" s="31" t="s">
        <v>562</v>
      </c>
      <c r="K161" s="31" t="s">
        <v>565</v>
      </c>
      <c r="L161" s="31"/>
      <c r="M161" s="3"/>
      <c r="N161" s="34" t="s">
        <v>3689</v>
      </c>
      <c r="O161" s="16" t="s">
        <v>3689</v>
      </c>
      <c r="P161" s="16" t="s">
        <v>3689</v>
      </c>
      <c r="Q161" s="16" t="s">
        <v>3689</v>
      </c>
      <c r="R161" s="16" t="s">
        <v>3689</v>
      </c>
      <c r="S161" s="16" t="s">
        <v>3689</v>
      </c>
      <c r="T161" s="16" t="s">
        <v>3689</v>
      </c>
      <c r="U161" s="16" t="s">
        <v>3689</v>
      </c>
      <c r="V161" s="16" t="s">
        <v>3689</v>
      </c>
    </row>
    <row r="162" spans="1:22" ht="16.5" customHeight="1">
      <c r="A162" s="7">
        <v>152</v>
      </c>
      <c r="B162" s="19"/>
      <c r="C162" s="74" t="s">
        <v>1970</v>
      </c>
      <c r="D162" s="3" t="s">
        <v>2050</v>
      </c>
      <c r="E162" s="16" t="s">
        <v>546</v>
      </c>
      <c r="F162" s="15">
        <v>9000</v>
      </c>
      <c r="G162" s="18" t="s">
        <v>2063</v>
      </c>
      <c r="H162" s="22" t="s">
        <v>2905</v>
      </c>
      <c r="I162" s="26" t="s">
        <v>555</v>
      </c>
      <c r="J162" s="31" t="s">
        <v>562</v>
      </c>
      <c r="K162" s="31" t="s">
        <v>567</v>
      </c>
      <c r="L162" s="31" t="s">
        <v>2586</v>
      </c>
      <c r="M162" s="3"/>
      <c r="N162" s="34" t="s">
        <v>3689</v>
      </c>
      <c r="O162" s="16" t="s">
        <v>3689</v>
      </c>
      <c r="P162" s="16" t="s">
        <v>3689</v>
      </c>
      <c r="Q162" s="16" t="s">
        <v>3689</v>
      </c>
      <c r="R162" s="16" t="s">
        <v>3689</v>
      </c>
      <c r="S162" s="16" t="s">
        <v>3689</v>
      </c>
      <c r="T162" s="16" t="s">
        <v>3689</v>
      </c>
      <c r="U162" s="16" t="s">
        <v>3689</v>
      </c>
      <c r="V162" s="16" t="s">
        <v>3689</v>
      </c>
    </row>
    <row r="163" spans="1:22" ht="16.5" customHeight="1">
      <c r="A163" s="7">
        <v>153</v>
      </c>
      <c r="B163" s="19"/>
      <c r="C163" s="74" t="s">
        <v>1971</v>
      </c>
      <c r="D163" s="3" t="s">
        <v>2050</v>
      </c>
      <c r="E163" s="16" t="s">
        <v>546</v>
      </c>
      <c r="F163" s="15">
        <v>9000</v>
      </c>
      <c r="G163" s="18" t="s">
        <v>2063</v>
      </c>
      <c r="H163" s="22" t="s">
        <v>2905</v>
      </c>
      <c r="I163" s="26" t="s">
        <v>555</v>
      </c>
      <c r="J163" s="31" t="s">
        <v>562</v>
      </c>
      <c r="K163" s="31" t="s">
        <v>566</v>
      </c>
      <c r="L163" s="31" t="s">
        <v>2586</v>
      </c>
      <c r="M163" s="3"/>
      <c r="N163" s="34" t="s">
        <v>3689</v>
      </c>
      <c r="O163" s="16" t="s">
        <v>3689</v>
      </c>
      <c r="P163" s="16" t="s">
        <v>3689</v>
      </c>
      <c r="Q163" s="16" t="s">
        <v>3689</v>
      </c>
      <c r="R163" s="16" t="s">
        <v>3689</v>
      </c>
      <c r="S163" s="16" t="s">
        <v>3689</v>
      </c>
      <c r="T163" s="16" t="s">
        <v>3689</v>
      </c>
      <c r="U163" s="16" t="s">
        <v>3689</v>
      </c>
      <c r="V163" s="16" t="s">
        <v>3689</v>
      </c>
    </row>
    <row r="164" spans="1:22" ht="16.5" customHeight="1">
      <c r="A164" s="7">
        <v>154</v>
      </c>
      <c r="B164" s="19"/>
      <c r="C164" s="74" t="s">
        <v>1972</v>
      </c>
      <c r="D164" s="3" t="s">
        <v>2050</v>
      </c>
      <c r="E164" s="16" t="s">
        <v>546</v>
      </c>
      <c r="F164" s="15">
        <v>9000</v>
      </c>
      <c r="G164" s="18" t="s">
        <v>2063</v>
      </c>
      <c r="H164" s="22" t="s">
        <v>2905</v>
      </c>
      <c r="I164" s="26" t="s">
        <v>555</v>
      </c>
      <c r="J164" s="31" t="s">
        <v>562</v>
      </c>
      <c r="K164" s="31" t="s">
        <v>566</v>
      </c>
      <c r="L164" s="31"/>
      <c r="M164" s="3"/>
      <c r="N164" s="34" t="s">
        <v>3689</v>
      </c>
      <c r="O164" s="16" t="s">
        <v>3689</v>
      </c>
      <c r="P164" s="16" t="s">
        <v>3689</v>
      </c>
      <c r="Q164" s="16" t="s">
        <v>3689</v>
      </c>
      <c r="R164" s="16" t="s">
        <v>3689</v>
      </c>
      <c r="S164" s="16" t="s">
        <v>3689</v>
      </c>
      <c r="T164" s="16" t="s">
        <v>3689</v>
      </c>
      <c r="U164" s="16" t="s">
        <v>3689</v>
      </c>
      <c r="V164" s="16" t="s">
        <v>3689</v>
      </c>
    </row>
    <row r="165" spans="1:22" ht="16.5" customHeight="1">
      <c r="A165" s="7">
        <v>155</v>
      </c>
      <c r="B165" s="19"/>
      <c r="C165" s="74" t="s">
        <v>1973</v>
      </c>
      <c r="D165" s="3" t="s">
        <v>2050</v>
      </c>
      <c r="E165" s="16" t="s">
        <v>546</v>
      </c>
      <c r="F165" s="15">
        <v>9000</v>
      </c>
      <c r="G165" s="18" t="s">
        <v>2063</v>
      </c>
      <c r="H165" s="22" t="s">
        <v>2905</v>
      </c>
      <c r="I165" s="26" t="s">
        <v>555</v>
      </c>
      <c r="J165" s="31" t="s">
        <v>562</v>
      </c>
      <c r="K165" s="31" t="s">
        <v>567</v>
      </c>
      <c r="L165" s="31"/>
      <c r="M165" s="3"/>
      <c r="N165" s="34" t="s">
        <v>3689</v>
      </c>
      <c r="O165" s="16" t="s">
        <v>3689</v>
      </c>
      <c r="P165" s="16" t="s">
        <v>3689</v>
      </c>
      <c r="Q165" s="16" t="s">
        <v>3689</v>
      </c>
      <c r="R165" s="16" t="s">
        <v>3689</v>
      </c>
      <c r="S165" s="16" t="s">
        <v>3689</v>
      </c>
      <c r="T165" s="16" t="s">
        <v>3689</v>
      </c>
      <c r="U165" s="16" t="s">
        <v>3689</v>
      </c>
      <c r="V165" s="16" t="s">
        <v>3689</v>
      </c>
    </row>
    <row r="166" spans="1:22" ht="16.5" customHeight="1">
      <c r="A166" s="7">
        <v>156</v>
      </c>
      <c r="B166" s="19"/>
      <c r="C166" s="74" t="s">
        <v>1974</v>
      </c>
      <c r="D166" s="3" t="s">
        <v>2050</v>
      </c>
      <c r="E166" s="16" t="s">
        <v>546</v>
      </c>
      <c r="F166" s="15">
        <v>9000</v>
      </c>
      <c r="G166" s="18" t="s">
        <v>2063</v>
      </c>
      <c r="H166" s="22" t="s">
        <v>2905</v>
      </c>
      <c r="I166" s="26" t="s">
        <v>555</v>
      </c>
      <c r="J166" s="31" t="s">
        <v>562</v>
      </c>
      <c r="K166" s="31" t="s">
        <v>566</v>
      </c>
      <c r="L166" s="31" t="s">
        <v>2587</v>
      </c>
      <c r="M166" s="3"/>
      <c r="N166" s="34" t="s">
        <v>3689</v>
      </c>
      <c r="O166" s="16" t="s">
        <v>3689</v>
      </c>
      <c r="P166" s="16" t="s">
        <v>3689</v>
      </c>
      <c r="Q166" s="16" t="s">
        <v>3689</v>
      </c>
      <c r="R166" s="16" t="s">
        <v>3689</v>
      </c>
      <c r="S166" s="16" t="s">
        <v>3689</v>
      </c>
      <c r="T166" s="16" t="s">
        <v>3689</v>
      </c>
      <c r="U166" s="16" t="s">
        <v>3689</v>
      </c>
      <c r="V166" s="16" t="s">
        <v>3689</v>
      </c>
    </row>
    <row r="167" spans="1:22" ht="16.5" customHeight="1">
      <c r="A167" s="7">
        <v>157</v>
      </c>
      <c r="B167" s="19"/>
      <c r="C167" s="74" t="s">
        <v>1975</v>
      </c>
      <c r="D167" s="3" t="s">
        <v>2050</v>
      </c>
      <c r="E167" s="16" t="s">
        <v>546</v>
      </c>
      <c r="F167" s="15">
        <v>9000</v>
      </c>
      <c r="G167" s="18" t="s">
        <v>2063</v>
      </c>
      <c r="H167" s="22" t="s">
        <v>2905</v>
      </c>
      <c r="I167" s="26" t="s">
        <v>555</v>
      </c>
      <c r="J167" s="31" t="s">
        <v>562</v>
      </c>
      <c r="K167" s="31" t="s">
        <v>567</v>
      </c>
      <c r="L167" s="31"/>
      <c r="M167" s="3"/>
      <c r="N167" s="34" t="s">
        <v>3689</v>
      </c>
      <c r="O167" s="16" t="s">
        <v>3689</v>
      </c>
      <c r="P167" s="16" t="s">
        <v>3689</v>
      </c>
      <c r="Q167" s="16" t="s">
        <v>3689</v>
      </c>
      <c r="R167" s="16" t="s">
        <v>3689</v>
      </c>
      <c r="S167" s="16" t="s">
        <v>3689</v>
      </c>
      <c r="T167" s="16" t="s">
        <v>3689</v>
      </c>
      <c r="U167" s="16" t="s">
        <v>3689</v>
      </c>
      <c r="V167" s="16" t="s">
        <v>3689</v>
      </c>
    </row>
    <row r="168" spans="1:22" ht="16.5" customHeight="1">
      <c r="A168" s="7">
        <v>158</v>
      </c>
      <c r="B168" s="19"/>
      <c r="C168" s="74" t="s">
        <v>1976</v>
      </c>
      <c r="D168" s="3" t="s">
        <v>2050</v>
      </c>
      <c r="E168" s="16" t="s">
        <v>546</v>
      </c>
      <c r="F168" s="15">
        <v>9000</v>
      </c>
      <c r="G168" s="18" t="s">
        <v>2063</v>
      </c>
      <c r="H168" s="22" t="s">
        <v>2905</v>
      </c>
      <c r="I168" s="26" t="s">
        <v>555</v>
      </c>
      <c r="J168" s="31" t="s">
        <v>562</v>
      </c>
      <c r="K168" s="31" t="s">
        <v>567</v>
      </c>
      <c r="L168" s="31"/>
      <c r="M168" s="3"/>
      <c r="N168" s="34" t="s">
        <v>3689</v>
      </c>
      <c r="O168" s="16" t="s">
        <v>3689</v>
      </c>
      <c r="P168" s="16" t="s">
        <v>3689</v>
      </c>
      <c r="Q168" s="16" t="s">
        <v>3689</v>
      </c>
      <c r="R168" s="16" t="s">
        <v>3689</v>
      </c>
      <c r="S168" s="16" t="s">
        <v>3689</v>
      </c>
      <c r="T168" s="16" t="s">
        <v>3689</v>
      </c>
      <c r="U168" s="16" t="s">
        <v>3689</v>
      </c>
      <c r="V168" s="16" t="s">
        <v>3689</v>
      </c>
    </row>
    <row r="169" spans="1:22" ht="16.5" customHeight="1">
      <c r="A169" s="7">
        <v>159</v>
      </c>
      <c r="B169" s="19"/>
      <c r="C169" s="74" t="s">
        <v>1977</v>
      </c>
      <c r="D169" s="3" t="s">
        <v>2050</v>
      </c>
      <c r="E169" s="16" t="s">
        <v>546</v>
      </c>
      <c r="F169" s="15">
        <v>9000</v>
      </c>
      <c r="G169" s="18" t="s">
        <v>2063</v>
      </c>
      <c r="H169" s="22" t="s">
        <v>2905</v>
      </c>
      <c r="I169" s="26" t="s">
        <v>555</v>
      </c>
      <c r="J169" s="31" t="s">
        <v>562</v>
      </c>
      <c r="K169" s="31" t="s">
        <v>566</v>
      </c>
      <c r="L169" s="31"/>
      <c r="M169" s="3"/>
      <c r="N169" s="34" t="s">
        <v>3689</v>
      </c>
      <c r="O169" s="16" t="s">
        <v>3689</v>
      </c>
      <c r="P169" s="16" t="s">
        <v>3689</v>
      </c>
      <c r="Q169" s="16" t="s">
        <v>3689</v>
      </c>
      <c r="R169" s="16" t="s">
        <v>3689</v>
      </c>
      <c r="S169" s="16" t="s">
        <v>3689</v>
      </c>
      <c r="T169" s="16" t="s">
        <v>3689</v>
      </c>
      <c r="U169" s="16" t="s">
        <v>3689</v>
      </c>
      <c r="V169" s="16" t="s">
        <v>3689</v>
      </c>
    </row>
    <row r="170" spans="1:22" ht="16.5" customHeight="1">
      <c r="A170" s="7">
        <v>160</v>
      </c>
      <c r="B170" s="19"/>
      <c r="C170" s="74" t="s">
        <v>1978</v>
      </c>
      <c r="D170" s="3" t="s">
        <v>2050</v>
      </c>
      <c r="E170" s="16" t="s">
        <v>546</v>
      </c>
      <c r="F170" s="15">
        <v>9000</v>
      </c>
      <c r="G170" s="18" t="s">
        <v>2063</v>
      </c>
      <c r="H170" s="26" t="s">
        <v>555</v>
      </c>
      <c r="I170" s="26" t="s">
        <v>555</v>
      </c>
      <c r="J170" s="31" t="s">
        <v>562</v>
      </c>
      <c r="K170" s="31" t="s">
        <v>566</v>
      </c>
      <c r="L170" s="31"/>
      <c r="M170" s="3"/>
      <c r="N170" s="34" t="s">
        <v>3689</v>
      </c>
      <c r="O170" s="16" t="s">
        <v>3689</v>
      </c>
      <c r="P170" s="16" t="s">
        <v>3689</v>
      </c>
      <c r="Q170" s="16" t="s">
        <v>3689</v>
      </c>
      <c r="R170" s="16" t="s">
        <v>3689</v>
      </c>
      <c r="S170" s="16" t="s">
        <v>3689</v>
      </c>
      <c r="T170" s="16" t="s">
        <v>3689</v>
      </c>
      <c r="U170" s="16" t="s">
        <v>3689</v>
      </c>
      <c r="V170" s="16" t="s">
        <v>3689</v>
      </c>
    </row>
    <row r="171" spans="1:22" ht="16.5" customHeight="1">
      <c r="A171" s="7">
        <v>161</v>
      </c>
      <c r="B171" s="19"/>
      <c r="C171" s="77" t="s">
        <v>1979</v>
      </c>
      <c r="D171" s="3" t="s">
        <v>2051</v>
      </c>
      <c r="E171" s="16" t="s">
        <v>546</v>
      </c>
      <c r="F171" s="15">
        <v>10310</v>
      </c>
      <c r="G171" s="18" t="s">
        <v>2064</v>
      </c>
      <c r="H171" s="73" t="s">
        <v>558</v>
      </c>
      <c r="I171" s="78" t="s">
        <v>2910</v>
      </c>
      <c r="J171" s="31" t="s">
        <v>563</v>
      </c>
      <c r="K171" s="31" t="s">
        <v>567</v>
      </c>
      <c r="L171" s="31"/>
      <c r="M171" s="3"/>
      <c r="N171" s="34" t="s">
        <v>3689</v>
      </c>
      <c r="O171" s="16" t="s">
        <v>3689</v>
      </c>
      <c r="P171" s="16" t="s">
        <v>3689</v>
      </c>
      <c r="Q171" s="16" t="s">
        <v>3689</v>
      </c>
      <c r="R171" s="16" t="s">
        <v>3689</v>
      </c>
      <c r="S171" s="16" t="s">
        <v>3689</v>
      </c>
      <c r="T171" s="16" t="s">
        <v>3689</v>
      </c>
      <c r="U171" s="16" t="s">
        <v>3689</v>
      </c>
      <c r="V171" s="16" t="s">
        <v>3689</v>
      </c>
    </row>
    <row r="172" spans="1:22" ht="16.5" customHeight="1">
      <c r="A172" s="7">
        <v>162</v>
      </c>
      <c r="B172" s="19"/>
      <c r="C172" s="77" t="s">
        <v>1980</v>
      </c>
      <c r="D172" s="3" t="s">
        <v>2051</v>
      </c>
      <c r="E172" s="16" t="s">
        <v>546</v>
      </c>
      <c r="F172" s="15">
        <v>10310</v>
      </c>
      <c r="G172" s="18" t="s">
        <v>2064</v>
      </c>
      <c r="H172" s="73" t="s">
        <v>558</v>
      </c>
      <c r="I172" s="73" t="s">
        <v>558</v>
      </c>
      <c r="J172" s="31" t="s">
        <v>563</v>
      </c>
      <c r="K172" s="31" t="s">
        <v>567</v>
      </c>
      <c r="L172" s="31" t="s">
        <v>2586</v>
      </c>
      <c r="M172" s="3"/>
      <c r="N172" s="34" t="s">
        <v>3689</v>
      </c>
      <c r="O172" s="16" t="s">
        <v>3689</v>
      </c>
      <c r="P172" s="16" t="s">
        <v>3689</v>
      </c>
      <c r="Q172" s="16" t="s">
        <v>3689</v>
      </c>
      <c r="R172" s="16" t="s">
        <v>3689</v>
      </c>
      <c r="S172" s="16" t="s">
        <v>3689</v>
      </c>
      <c r="T172" s="16" t="s">
        <v>3689</v>
      </c>
      <c r="U172" s="16" t="s">
        <v>3689</v>
      </c>
      <c r="V172" s="16" t="s">
        <v>3689</v>
      </c>
    </row>
    <row r="173" spans="1:22" ht="16.5" customHeight="1">
      <c r="A173" s="7">
        <v>163</v>
      </c>
      <c r="B173" s="19"/>
      <c r="C173" s="77" t="s">
        <v>1981</v>
      </c>
      <c r="D173" s="3" t="s">
        <v>2051</v>
      </c>
      <c r="E173" s="16" t="s">
        <v>546</v>
      </c>
      <c r="F173" s="15">
        <v>10310</v>
      </c>
      <c r="G173" s="18" t="s">
        <v>2064</v>
      </c>
      <c r="H173" s="73" t="s">
        <v>558</v>
      </c>
      <c r="I173" s="73" t="s">
        <v>558</v>
      </c>
      <c r="J173" s="31" t="s">
        <v>563</v>
      </c>
      <c r="K173" s="31" t="s">
        <v>566</v>
      </c>
      <c r="L173" s="31" t="s">
        <v>2586</v>
      </c>
      <c r="M173" s="3"/>
      <c r="N173" s="34" t="s">
        <v>3689</v>
      </c>
      <c r="O173" s="16" t="s">
        <v>3689</v>
      </c>
      <c r="P173" s="16" t="s">
        <v>3689</v>
      </c>
      <c r="Q173" s="16" t="s">
        <v>3689</v>
      </c>
      <c r="R173" s="16" t="s">
        <v>3689</v>
      </c>
      <c r="S173" s="16" t="s">
        <v>3689</v>
      </c>
      <c r="T173" s="16" t="s">
        <v>3689</v>
      </c>
      <c r="U173" s="16" t="s">
        <v>3689</v>
      </c>
      <c r="V173" s="16" t="s">
        <v>3689</v>
      </c>
    </row>
    <row r="174" spans="1:22" ht="16.5" customHeight="1">
      <c r="A174" s="7">
        <v>164</v>
      </c>
      <c r="B174" s="19"/>
      <c r="C174" s="77" t="s">
        <v>1982</v>
      </c>
      <c r="D174" s="3" t="s">
        <v>2051</v>
      </c>
      <c r="E174" s="16" t="s">
        <v>546</v>
      </c>
      <c r="F174" s="15">
        <v>10310</v>
      </c>
      <c r="G174" s="18" t="s">
        <v>2064</v>
      </c>
      <c r="H174" s="73" t="s">
        <v>558</v>
      </c>
      <c r="I174" s="73" t="s">
        <v>558</v>
      </c>
      <c r="J174" s="31" t="s">
        <v>563</v>
      </c>
      <c r="K174" s="31" t="s">
        <v>567</v>
      </c>
      <c r="L174" s="31"/>
      <c r="M174" s="3"/>
      <c r="N174" s="34" t="s">
        <v>3689</v>
      </c>
      <c r="O174" s="16" t="s">
        <v>3689</v>
      </c>
      <c r="P174" s="16" t="s">
        <v>3689</v>
      </c>
      <c r="Q174" s="16" t="s">
        <v>3689</v>
      </c>
      <c r="R174" s="16" t="s">
        <v>3689</v>
      </c>
      <c r="S174" s="16" t="s">
        <v>3689</v>
      </c>
      <c r="T174" s="16" t="s">
        <v>3689</v>
      </c>
      <c r="U174" s="16" t="s">
        <v>3689</v>
      </c>
      <c r="V174" s="16" t="s">
        <v>3689</v>
      </c>
    </row>
    <row r="175" spans="1:22" ht="16.5" customHeight="1">
      <c r="A175" s="7">
        <v>165</v>
      </c>
      <c r="B175" s="19"/>
      <c r="C175" s="77" t="s">
        <v>1983</v>
      </c>
      <c r="D175" s="3" t="s">
        <v>2051</v>
      </c>
      <c r="E175" s="16" t="s">
        <v>546</v>
      </c>
      <c r="F175" s="15">
        <v>10310</v>
      </c>
      <c r="G175" s="18" t="s">
        <v>2064</v>
      </c>
      <c r="H175" s="73" t="s">
        <v>558</v>
      </c>
      <c r="I175" s="73" t="s">
        <v>558</v>
      </c>
      <c r="J175" s="31" t="s">
        <v>563</v>
      </c>
      <c r="K175" s="31" t="s">
        <v>566</v>
      </c>
      <c r="L175" s="31"/>
      <c r="M175" s="3"/>
      <c r="N175" s="34" t="s">
        <v>3689</v>
      </c>
      <c r="O175" s="16" t="s">
        <v>3689</v>
      </c>
      <c r="P175" s="16" t="s">
        <v>3689</v>
      </c>
      <c r="Q175" s="16" t="s">
        <v>3689</v>
      </c>
      <c r="R175" s="16" t="s">
        <v>3689</v>
      </c>
      <c r="S175" s="16" t="s">
        <v>3689</v>
      </c>
      <c r="T175" s="16" t="s">
        <v>3689</v>
      </c>
      <c r="U175" s="16" t="s">
        <v>3689</v>
      </c>
      <c r="V175" s="16" t="s">
        <v>3689</v>
      </c>
    </row>
    <row r="176" spans="1:22" ht="16.5" customHeight="1">
      <c r="A176" s="7">
        <v>166</v>
      </c>
      <c r="B176" s="19"/>
      <c r="C176" s="77" t="s">
        <v>1984</v>
      </c>
      <c r="D176" s="3" t="s">
        <v>2051</v>
      </c>
      <c r="E176" s="16" t="s">
        <v>546</v>
      </c>
      <c r="F176" s="15">
        <v>10310</v>
      </c>
      <c r="G176" s="18" t="s">
        <v>2064</v>
      </c>
      <c r="H176" s="73" t="s">
        <v>558</v>
      </c>
      <c r="I176" s="78" t="s">
        <v>2910</v>
      </c>
      <c r="J176" s="31" t="s">
        <v>563</v>
      </c>
      <c r="K176" s="31" t="s">
        <v>565</v>
      </c>
      <c r="L176" s="31" t="s">
        <v>2587</v>
      </c>
      <c r="M176" s="3"/>
      <c r="N176" s="34" t="s">
        <v>3689</v>
      </c>
      <c r="O176" s="16" t="s">
        <v>3689</v>
      </c>
      <c r="P176" s="16" t="s">
        <v>3689</v>
      </c>
      <c r="Q176" s="16" t="s">
        <v>3689</v>
      </c>
      <c r="R176" s="16" t="s">
        <v>3689</v>
      </c>
      <c r="S176" s="16" t="s">
        <v>3689</v>
      </c>
      <c r="T176" s="16" t="s">
        <v>3689</v>
      </c>
      <c r="U176" s="16" t="s">
        <v>3689</v>
      </c>
      <c r="V176" s="16" t="s">
        <v>3689</v>
      </c>
    </row>
    <row r="177" spans="1:22" ht="16.5" customHeight="1">
      <c r="A177" s="7">
        <v>167</v>
      </c>
      <c r="B177" s="19"/>
      <c r="C177" s="77" t="s">
        <v>1985</v>
      </c>
      <c r="D177" s="3" t="s">
        <v>2051</v>
      </c>
      <c r="E177" s="16" t="s">
        <v>546</v>
      </c>
      <c r="F177" s="15">
        <v>10310</v>
      </c>
      <c r="G177" s="18" t="s">
        <v>2064</v>
      </c>
      <c r="H177" s="73" t="s">
        <v>558</v>
      </c>
      <c r="I177" s="73" t="s">
        <v>558</v>
      </c>
      <c r="J177" s="31" t="s">
        <v>563</v>
      </c>
      <c r="K177" s="31" t="s">
        <v>566</v>
      </c>
      <c r="L177" s="31"/>
      <c r="M177" s="3"/>
      <c r="N177" s="34" t="s">
        <v>3689</v>
      </c>
      <c r="O177" s="16" t="s">
        <v>3689</v>
      </c>
      <c r="P177" s="16" t="s">
        <v>3689</v>
      </c>
      <c r="Q177" s="16" t="s">
        <v>3689</v>
      </c>
      <c r="R177" s="16" t="s">
        <v>3689</v>
      </c>
      <c r="S177" s="16" t="s">
        <v>3689</v>
      </c>
      <c r="T177" s="16" t="s">
        <v>3689</v>
      </c>
      <c r="U177" s="16" t="s">
        <v>3689</v>
      </c>
      <c r="V177" s="16" t="s">
        <v>3689</v>
      </c>
    </row>
    <row r="178" spans="1:22" ht="16.5" customHeight="1">
      <c r="A178" s="7">
        <v>168</v>
      </c>
      <c r="B178" s="19"/>
      <c r="C178" s="77" t="s">
        <v>1986</v>
      </c>
      <c r="D178" s="3" t="s">
        <v>2051</v>
      </c>
      <c r="E178" s="16" t="s">
        <v>546</v>
      </c>
      <c r="F178" s="15">
        <v>10310</v>
      </c>
      <c r="G178" s="18" t="s">
        <v>2064</v>
      </c>
      <c r="H178" s="73" t="s">
        <v>558</v>
      </c>
      <c r="I178" s="73" t="s">
        <v>558</v>
      </c>
      <c r="J178" s="31" t="s">
        <v>563</v>
      </c>
      <c r="K178" s="31" t="s">
        <v>567</v>
      </c>
      <c r="L178" s="31"/>
      <c r="M178" s="3"/>
      <c r="N178" s="34" t="s">
        <v>3689</v>
      </c>
      <c r="O178" s="16" t="s">
        <v>3689</v>
      </c>
      <c r="P178" s="16" t="s">
        <v>3689</v>
      </c>
      <c r="Q178" s="16" t="s">
        <v>3689</v>
      </c>
      <c r="R178" s="16" t="s">
        <v>3689</v>
      </c>
      <c r="S178" s="16" t="s">
        <v>3689</v>
      </c>
      <c r="T178" s="16" t="s">
        <v>3689</v>
      </c>
      <c r="U178" s="16" t="s">
        <v>3689</v>
      </c>
      <c r="V178" s="16" t="s">
        <v>3689</v>
      </c>
    </row>
    <row r="179" spans="1:22" ht="16.5" customHeight="1">
      <c r="A179" s="7">
        <v>169</v>
      </c>
      <c r="B179" s="19"/>
      <c r="C179" s="77" t="s">
        <v>1987</v>
      </c>
      <c r="D179" s="3" t="s">
        <v>2051</v>
      </c>
      <c r="E179" s="16" t="s">
        <v>546</v>
      </c>
      <c r="F179" s="15">
        <v>10310</v>
      </c>
      <c r="G179" s="18" t="s">
        <v>2064</v>
      </c>
      <c r="H179" s="73" t="s">
        <v>558</v>
      </c>
      <c r="I179" s="73" t="s">
        <v>558</v>
      </c>
      <c r="J179" s="31" t="s">
        <v>563</v>
      </c>
      <c r="K179" s="31" t="s">
        <v>566</v>
      </c>
      <c r="L179" s="31"/>
      <c r="M179" s="3"/>
      <c r="N179" s="34" t="s">
        <v>3689</v>
      </c>
      <c r="O179" s="16" t="s">
        <v>3689</v>
      </c>
      <c r="P179" s="16" t="s">
        <v>3689</v>
      </c>
      <c r="Q179" s="16" t="s">
        <v>3689</v>
      </c>
      <c r="R179" s="16" t="s">
        <v>3689</v>
      </c>
      <c r="S179" s="16" t="s">
        <v>3689</v>
      </c>
      <c r="T179" s="16" t="s">
        <v>3689</v>
      </c>
      <c r="U179" s="16" t="s">
        <v>3689</v>
      </c>
      <c r="V179" s="16" t="s">
        <v>3689</v>
      </c>
    </row>
    <row r="180" spans="1:22" ht="16.5" customHeight="1">
      <c r="A180" s="7">
        <v>170</v>
      </c>
      <c r="B180" s="19"/>
      <c r="C180" s="77" t="s">
        <v>1988</v>
      </c>
      <c r="D180" s="3" t="s">
        <v>2051</v>
      </c>
      <c r="E180" s="16" t="s">
        <v>546</v>
      </c>
      <c r="F180" s="15">
        <v>10310</v>
      </c>
      <c r="G180" s="18" t="s">
        <v>2064</v>
      </c>
      <c r="H180" s="30" t="s">
        <v>558</v>
      </c>
      <c r="I180" s="73" t="s">
        <v>558</v>
      </c>
      <c r="J180" s="31" t="s">
        <v>563</v>
      </c>
      <c r="K180" s="31" t="s">
        <v>566</v>
      </c>
      <c r="L180" s="31"/>
      <c r="M180" s="3"/>
      <c r="N180" s="34" t="s">
        <v>3689</v>
      </c>
      <c r="O180" s="16" t="s">
        <v>3689</v>
      </c>
      <c r="P180" s="16" t="s">
        <v>3689</v>
      </c>
      <c r="Q180" s="16" t="s">
        <v>3689</v>
      </c>
      <c r="R180" s="16" t="s">
        <v>3689</v>
      </c>
      <c r="S180" s="16" t="s">
        <v>3689</v>
      </c>
      <c r="T180" s="16" t="s">
        <v>3689</v>
      </c>
      <c r="U180" s="16" t="s">
        <v>3689</v>
      </c>
      <c r="V180" s="16" t="s">
        <v>3689</v>
      </c>
    </row>
    <row r="181" spans="1:22" ht="16.5" customHeight="1">
      <c r="A181" s="7">
        <v>171</v>
      </c>
      <c r="B181" s="19"/>
      <c r="C181" s="74" t="s">
        <v>1989</v>
      </c>
      <c r="D181" s="3" t="s">
        <v>2052</v>
      </c>
      <c r="E181" s="16" t="s">
        <v>546</v>
      </c>
      <c r="F181" s="15">
        <v>3333</v>
      </c>
      <c r="G181" s="18" t="s">
        <v>2065</v>
      </c>
      <c r="H181" s="78" t="s">
        <v>2910</v>
      </c>
      <c r="I181" s="27" t="s">
        <v>556</v>
      </c>
      <c r="J181" s="31" t="s">
        <v>562</v>
      </c>
      <c r="K181" s="31" t="s">
        <v>567</v>
      </c>
      <c r="L181" s="31"/>
      <c r="M181" s="3"/>
      <c r="N181" s="34" t="s">
        <v>3689</v>
      </c>
      <c r="O181" s="16" t="s">
        <v>3689</v>
      </c>
      <c r="P181" s="16" t="s">
        <v>3689</v>
      </c>
      <c r="Q181" s="16" t="s">
        <v>3689</v>
      </c>
      <c r="R181" s="16" t="s">
        <v>3689</v>
      </c>
      <c r="S181" s="16" t="s">
        <v>3689</v>
      </c>
      <c r="T181" s="16" t="s">
        <v>3689</v>
      </c>
      <c r="U181" s="16" t="s">
        <v>3689</v>
      </c>
      <c r="V181" s="16" t="s">
        <v>3689</v>
      </c>
    </row>
    <row r="182" spans="1:22" ht="16.5" customHeight="1">
      <c r="A182" s="7">
        <v>172</v>
      </c>
      <c r="B182" s="19"/>
      <c r="C182" s="74" t="s">
        <v>1990</v>
      </c>
      <c r="D182" s="3" t="s">
        <v>2052</v>
      </c>
      <c r="E182" s="16" t="s">
        <v>546</v>
      </c>
      <c r="F182" s="15">
        <v>3333</v>
      </c>
      <c r="G182" s="18" t="s">
        <v>2065</v>
      </c>
      <c r="H182" s="78" t="s">
        <v>2910</v>
      </c>
      <c r="I182" s="27" t="s">
        <v>556</v>
      </c>
      <c r="J182" s="31" t="s">
        <v>562</v>
      </c>
      <c r="K182" s="31" t="s">
        <v>567</v>
      </c>
      <c r="L182" s="31" t="s">
        <v>2586</v>
      </c>
      <c r="M182" s="3"/>
      <c r="N182" s="34" t="s">
        <v>3689</v>
      </c>
      <c r="O182" s="16" t="s">
        <v>3689</v>
      </c>
      <c r="P182" s="16" t="s">
        <v>3689</v>
      </c>
      <c r="Q182" s="16" t="s">
        <v>3689</v>
      </c>
      <c r="R182" s="16" t="s">
        <v>3689</v>
      </c>
      <c r="S182" s="16" t="s">
        <v>3689</v>
      </c>
      <c r="T182" s="16" t="s">
        <v>3689</v>
      </c>
      <c r="U182" s="16" t="s">
        <v>3689</v>
      </c>
      <c r="V182" s="16" t="s">
        <v>3689</v>
      </c>
    </row>
    <row r="183" spans="1:22" ht="16.5" customHeight="1">
      <c r="A183" s="7">
        <v>173</v>
      </c>
      <c r="B183" s="19"/>
      <c r="C183" s="74" t="s">
        <v>1991</v>
      </c>
      <c r="D183" s="3" t="s">
        <v>2052</v>
      </c>
      <c r="E183" s="16" t="s">
        <v>546</v>
      </c>
      <c r="F183" s="15">
        <v>3333</v>
      </c>
      <c r="G183" s="18" t="s">
        <v>2065</v>
      </c>
      <c r="H183" s="78" t="s">
        <v>2910</v>
      </c>
      <c r="I183" s="27" t="s">
        <v>556</v>
      </c>
      <c r="J183" s="31" t="s">
        <v>562</v>
      </c>
      <c r="K183" s="31" t="s">
        <v>566</v>
      </c>
      <c r="L183" s="31" t="s">
        <v>2586</v>
      </c>
      <c r="M183" s="3"/>
      <c r="N183" s="34" t="s">
        <v>3689</v>
      </c>
      <c r="O183" s="16" t="s">
        <v>3689</v>
      </c>
      <c r="P183" s="16" t="s">
        <v>3689</v>
      </c>
      <c r="Q183" s="16" t="s">
        <v>3689</v>
      </c>
      <c r="R183" s="16" t="s">
        <v>3689</v>
      </c>
      <c r="S183" s="16" t="s">
        <v>3689</v>
      </c>
      <c r="T183" s="16" t="s">
        <v>3689</v>
      </c>
      <c r="U183" s="16" t="s">
        <v>3689</v>
      </c>
      <c r="V183" s="16" t="s">
        <v>3689</v>
      </c>
    </row>
    <row r="184" spans="1:22" ht="16.5" customHeight="1">
      <c r="A184" s="7">
        <v>174</v>
      </c>
      <c r="B184" s="19"/>
      <c r="C184" s="74" t="s">
        <v>1992</v>
      </c>
      <c r="D184" s="3" t="s">
        <v>2052</v>
      </c>
      <c r="E184" s="16" t="s">
        <v>546</v>
      </c>
      <c r="F184" s="15">
        <v>3333</v>
      </c>
      <c r="G184" s="18" t="s">
        <v>2065</v>
      </c>
      <c r="H184" s="78" t="s">
        <v>2910</v>
      </c>
      <c r="I184" s="27" t="s">
        <v>556</v>
      </c>
      <c r="J184" s="31" t="s">
        <v>562</v>
      </c>
      <c r="K184" s="31" t="s">
        <v>567</v>
      </c>
      <c r="L184" s="31"/>
      <c r="M184" s="3"/>
      <c r="N184" s="34" t="s">
        <v>3689</v>
      </c>
      <c r="O184" s="16" t="s">
        <v>3689</v>
      </c>
      <c r="P184" s="16" t="s">
        <v>3689</v>
      </c>
      <c r="Q184" s="16" t="s">
        <v>3689</v>
      </c>
      <c r="R184" s="16" t="s">
        <v>3689</v>
      </c>
      <c r="S184" s="16" t="s">
        <v>3689</v>
      </c>
      <c r="T184" s="16" t="s">
        <v>3689</v>
      </c>
      <c r="U184" s="16" t="s">
        <v>3689</v>
      </c>
      <c r="V184" s="16" t="s">
        <v>3689</v>
      </c>
    </row>
    <row r="185" spans="1:22" ht="16.5" customHeight="1">
      <c r="A185" s="7">
        <v>175</v>
      </c>
      <c r="B185" s="19"/>
      <c r="C185" s="74" t="s">
        <v>1993</v>
      </c>
      <c r="D185" s="3" t="s">
        <v>2052</v>
      </c>
      <c r="E185" s="16" t="s">
        <v>546</v>
      </c>
      <c r="F185" s="15">
        <v>3333</v>
      </c>
      <c r="G185" s="18" t="s">
        <v>2065</v>
      </c>
      <c r="H185" s="78" t="s">
        <v>2910</v>
      </c>
      <c r="I185" s="69" t="s">
        <v>2903</v>
      </c>
      <c r="J185" s="31" t="s">
        <v>562</v>
      </c>
      <c r="K185" s="31" t="s">
        <v>566</v>
      </c>
      <c r="L185" s="31"/>
      <c r="M185" s="3"/>
      <c r="N185" s="34" t="s">
        <v>3689</v>
      </c>
      <c r="O185" s="16" t="s">
        <v>3689</v>
      </c>
      <c r="P185" s="16" t="s">
        <v>3689</v>
      </c>
      <c r="Q185" s="16" t="s">
        <v>3689</v>
      </c>
      <c r="R185" s="16" t="s">
        <v>3689</v>
      </c>
      <c r="S185" s="16" t="s">
        <v>3689</v>
      </c>
      <c r="T185" s="16" t="s">
        <v>3689</v>
      </c>
      <c r="U185" s="16" t="s">
        <v>3689</v>
      </c>
      <c r="V185" s="16" t="s">
        <v>3689</v>
      </c>
    </row>
    <row r="186" spans="1:22" ht="16.5" customHeight="1">
      <c r="A186" s="7">
        <v>176</v>
      </c>
      <c r="B186" s="19"/>
      <c r="C186" s="74" t="s">
        <v>1994</v>
      </c>
      <c r="D186" s="3" t="s">
        <v>2052</v>
      </c>
      <c r="E186" s="16" t="s">
        <v>546</v>
      </c>
      <c r="F186" s="15">
        <v>3333</v>
      </c>
      <c r="G186" s="18" t="s">
        <v>2065</v>
      </c>
      <c r="H186" s="78" t="s">
        <v>2910</v>
      </c>
      <c r="I186" s="27" t="s">
        <v>556</v>
      </c>
      <c r="J186" s="31" t="s">
        <v>562</v>
      </c>
      <c r="K186" s="31" t="s">
        <v>565</v>
      </c>
      <c r="L186" s="31" t="s">
        <v>2587</v>
      </c>
      <c r="M186" s="3"/>
      <c r="N186" s="34" t="s">
        <v>3689</v>
      </c>
      <c r="O186" s="16" t="s">
        <v>3689</v>
      </c>
      <c r="P186" s="16" t="s">
        <v>3689</v>
      </c>
      <c r="Q186" s="16" t="s">
        <v>3689</v>
      </c>
      <c r="R186" s="16" t="s">
        <v>3689</v>
      </c>
      <c r="S186" s="16" t="s">
        <v>3689</v>
      </c>
      <c r="T186" s="16" t="s">
        <v>3689</v>
      </c>
      <c r="U186" s="16" t="s">
        <v>3689</v>
      </c>
      <c r="V186" s="16" t="s">
        <v>3689</v>
      </c>
    </row>
    <row r="187" spans="1:22" ht="16.5" customHeight="1">
      <c r="A187" s="7">
        <v>177</v>
      </c>
      <c r="B187" s="19"/>
      <c r="C187" s="74" t="s">
        <v>1995</v>
      </c>
      <c r="D187" s="3" t="s">
        <v>2052</v>
      </c>
      <c r="E187" s="16" t="s">
        <v>546</v>
      </c>
      <c r="F187" s="15">
        <v>3333</v>
      </c>
      <c r="G187" s="18" t="s">
        <v>2065</v>
      </c>
      <c r="H187" s="78" t="s">
        <v>2910</v>
      </c>
      <c r="I187" s="78" t="s">
        <v>2910</v>
      </c>
      <c r="J187" s="31" t="s">
        <v>562</v>
      </c>
      <c r="K187" s="31" t="s">
        <v>567</v>
      </c>
      <c r="L187" s="31"/>
      <c r="M187" s="3"/>
      <c r="N187" s="34" t="s">
        <v>3689</v>
      </c>
      <c r="O187" s="16" t="s">
        <v>3689</v>
      </c>
      <c r="P187" s="16" t="s">
        <v>3689</v>
      </c>
      <c r="Q187" s="16" t="s">
        <v>3689</v>
      </c>
      <c r="R187" s="16" t="s">
        <v>3689</v>
      </c>
      <c r="S187" s="16" t="s">
        <v>3689</v>
      </c>
      <c r="T187" s="16" t="s">
        <v>3689</v>
      </c>
      <c r="U187" s="16" t="s">
        <v>3689</v>
      </c>
      <c r="V187" s="16" t="s">
        <v>3689</v>
      </c>
    </row>
    <row r="188" spans="1:22" ht="16.5" customHeight="1">
      <c r="A188" s="7">
        <v>178</v>
      </c>
      <c r="B188" s="19"/>
      <c r="C188" s="74" t="s">
        <v>1996</v>
      </c>
      <c r="D188" s="3" t="s">
        <v>2052</v>
      </c>
      <c r="E188" s="16" t="s">
        <v>546</v>
      </c>
      <c r="F188" s="15">
        <v>3333</v>
      </c>
      <c r="G188" s="18" t="s">
        <v>2065</v>
      </c>
      <c r="H188" s="78" t="s">
        <v>2910</v>
      </c>
      <c r="I188" s="78" t="s">
        <v>2910</v>
      </c>
      <c r="J188" s="31" t="s">
        <v>562</v>
      </c>
      <c r="K188" s="31" t="s">
        <v>566</v>
      </c>
      <c r="L188" s="31"/>
      <c r="M188" s="3"/>
      <c r="N188" s="34" t="s">
        <v>3689</v>
      </c>
      <c r="O188" s="16" t="s">
        <v>3689</v>
      </c>
      <c r="P188" s="16" t="s">
        <v>3689</v>
      </c>
      <c r="Q188" s="16" t="s">
        <v>3689</v>
      </c>
      <c r="R188" s="16" t="s">
        <v>3689</v>
      </c>
      <c r="S188" s="16" t="s">
        <v>3689</v>
      </c>
      <c r="T188" s="16" t="s">
        <v>3689</v>
      </c>
      <c r="U188" s="16" t="s">
        <v>3689</v>
      </c>
      <c r="V188" s="16" t="s">
        <v>3689</v>
      </c>
    </row>
    <row r="189" spans="1:22" ht="16.5" customHeight="1">
      <c r="A189" s="7">
        <v>179</v>
      </c>
      <c r="B189" s="19"/>
      <c r="C189" s="74" t="s">
        <v>1997</v>
      </c>
      <c r="D189" s="3" t="s">
        <v>2052</v>
      </c>
      <c r="E189" s="16" t="s">
        <v>546</v>
      </c>
      <c r="F189" s="15">
        <v>3333</v>
      </c>
      <c r="G189" s="18" t="s">
        <v>2065</v>
      </c>
      <c r="H189" s="78" t="s">
        <v>2910</v>
      </c>
      <c r="I189" s="27" t="s">
        <v>556</v>
      </c>
      <c r="J189" s="31" t="s">
        <v>562</v>
      </c>
      <c r="K189" s="31" t="s">
        <v>566</v>
      </c>
      <c r="L189" s="31"/>
      <c r="M189" s="3"/>
      <c r="N189" s="34" t="s">
        <v>3689</v>
      </c>
      <c r="O189" s="16" t="s">
        <v>3689</v>
      </c>
      <c r="P189" s="16" t="s">
        <v>3689</v>
      </c>
      <c r="Q189" s="16" t="s">
        <v>3689</v>
      </c>
      <c r="R189" s="16" t="s">
        <v>3689</v>
      </c>
      <c r="S189" s="16" t="s">
        <v>3689</v>
      </c>
      <c r="T189" s="16" t="s">
        <v>3689</v>
      </c>
      <c r="U189" s="16" t="s">
        <v>3689</v>
      </c>
      <c r="V189" s="16" t="s">
        <v>3689</v>
      </c>
    </row>
    <row r="190" spans="1:22" ht="16.5" customHeight="1">
      <c r="A190" s="7">
        <v>180</v>
      </c>
      <c r="B190" s="19"/>
      <c r="C190" s="74" t="s">
        <v>1998</v>
      </c>
      <c r="D190" s="3" t="s">
        <v>2052</v>
      </c>
      <c r="E190" s="16" t="s">
        <v>546</v>
      </c>
      <c r="F190" s="15">
        <v>3333</v>
      </c>
      <c r="G190" s="18" t="s">
        <v>2065</v>
      </c>
      <c r="H190" s="78" t="s">
        <v>2910</v>
      </c>
      <c r="I190" s="27" t="s">
        <v>556</v>
      </c>
      <c r="J190" s="31" t="s">
        <v>562</v>
      </c>
      <c r="K190" s="31" t="s">
        <v>566</v>
      </c>
      <c r="L190" s="31" t="s">
        <v>570</v>
      </c>
      <c r="M190" s="3"/>
      <c r="N190" s="34" t="s">
        <v>3689</v>
      </c>
      <c r="O190" s="16" t="s">
        <v>3689</v>
      </c>
      <c r="P190" s="16" t="s">
        <v>3689</v>
      </c>
      <c r="Q190" s="16" t="s">
        <v>3689</v>
      </c>
      <c r="R190" s="16" t="s">
        <v>3689</v>
      </c>
      <c r="S190" s="16" t="s">
        <v>3689</v>
      </c>
      <c r="T190" s="16" t="s">
        <v>3689</v>
      </c>
      <c r="U190" s="16" t="s">
        <v>3689</v>
      </c>
      <c r="V190" s="16" t="s">
        <v>3689</v>
      </c>
    </row>
    <row r="191" spans="1:22" ht="16.5" customHeight="1">
      <c r="A191" s="7">
        <v>181</v>
      </c>
      <c r="B191" s="19"/>
      <c r="C191" s="77" t="s">
        <v>1999</v>
      </c>
      <c r="D191" s="3" t="s">
        <v>2053</v>
      </c>
      <c r="E191" s="16" t="s">
        <v>546</v>
      </c>
      <c r="F191" s="15">
        <v>12240</v>
      </c>
      <c r="G191" s="18" t="s">
        <v>2066</v>
      </c>
      <c r="H191" s="29" t="s">
        <v>2907</v>
      </c>
      <c r="I191" s="24" t="s">
        <v>2908</v>
      </c>
      <c r="J191" s="31" t="s">
        <v>562</v>
      </c>
      <c r="K191" s="31" t="s">
        <v>567</v>
      </c>
      <c r="L191" s="31"/>
      <c r="M191" s="3"/>
      <c r="N191" s="34" t="s">
        <v>3689</v>
      </c>
      <c r="O191" s="16" t="s">
        <v>3689</v>
      </c>
      <c r="P191" s="16" t="s">
        <v>3689</v>
      </c>
      <c r="Q191" s="16" t="s">
        <v>3689</v>
      </c>
      <c r="R191" s="16" t="s">
        <v>3689</v>
      </c>
      <c r="S191" s="16" t="s">
        <v>3689</v>
      </c>
      <c r="T191" s="16" t="s">
        <v>3689</v>
      </c>
      <c r="U191" s="16" t="s">
        <v>3689</v>
      </c>
      <c r="V191" s="16" t="s">
        <v>3689</v>
      </c>
    </row>
    <row r="192" spans="1:22" ht="16.5" customHeight="1">
      <c r="A192" s="7">
        <v>182</v>
      </c>
      <c r="B192" s="19"/>
      <c r="C192" s="77" t="s">
        <v>2000</v>
      </c>
      <c r="D192" s="3" t="s">
        <v>2053</v>
      </c>
      <c r="E192" s="16" t="s">
        <v>546</v>
      </c>
      <c r="F192" s="15">
        <v>12240</v>
      </c>
      <c r="G192" s="18" t="s">
        <v>2066</v>
      </c>
      <c r="H192" s="29" t="s">
        <v>2907</v>
      </c>
      <c r="I192" s="24" t="s">
        <v>2908</v>
      </c>
      <c r="J192" s="31" t="s">
        <v>562</v>
      </c>
      <c r="K192" s="31" t="s">
        <v>567</v>
      </c>
      <c r="L192" s="31" t="s">
        <v>2586</v>
      </c>
      <c r="M192" s="3"/>
      <c r="N192" s="34" t="s">
        <v>3689</v>
      </c>
      <c r="O192" s="16" t="s">
        <v>3689</v>
      </c>
      <c r="P192" s="16" t="s">
        <v>3689</v>
      </c>
      <c r="Q192" s="16" t="s">
        <v>3689</v>
      </c>
      <c r="R192" s="16" t="s">
        <v>3689</v>
      </c>
      <c r="S192" s="16" t="s">
        <v>3689</v>
      </c>
      <c r="T192" s="16" t="s">
        <v>3689</v>
      </c>
      <c r="U192" s="16" t="s">
        <v>3689</v>
      </c>
      <c r="V192" s="16" t="s">
        <v>3689</v>
      </c>
    </row>
    <row r="193" spans="1:22" ht="16.5" customHeight="1">
      <c r="A193" s="7">
        <v>183</v>
      </c>
      <c r="B193" s="19"/>
      <c r="C193" s="77" t="s">
        <v>2001</v>
      </c>
      <c r="D193" s="3" t="s">
        <v>2053</v>
      </c>
      <c r="E193" s="16" t="s">
        <v>546</v>
      </c>
      <c r="F193" s="15">
        <v>12240</v>
      </c>
      <c r="G193" s="18" t="s">
        <v>2066</v>
      </c>
      <c r="H193" s="29" t="s">
        <v>2907</v>
      </c>
      <c r="I193" s="24" t="s">
        <v>2908</v>
      </c>
      <c r="J193" s="31" t="s">
        <v>562</v>
      </c>
      <c r="K193" s="31" t="s">
        <v>566</v>
      </c>
      <c r="L193" s="31" t="s">
        <v>2586</v>
      </c>
      <c r="M193" s="3"/>
      <c r="N193" s="34" t="s">
        <v>3689</v>
      </c>
      <c r="O193" s="16" t="s">
        <v>3689</v>
      </c>
      <c r="P193" s="16" t="s">
        <v>3689</v>
      </c>
      <c r="Q193" s="16" t="s">
        <v>3689</v>
      </c>
      <c r="R193" s="16" t="s">
        <v>3689</v>
      </c>
      <c r="S193" s="16" t="s">
        <v>3689</v>
      </c>
      <c r="T193" s="16" t="s">
        <v>3689</v>
      </c>
      <c r="U193" s="16" t="s">
        <v>3689</v>
      </c>
      <c r="V193" s="16" t="s">
        <v>3689</v>
      </c>
    </row>
    <row r="194" spans="1:22" ht="16.5" customHeight="1">
      <c r="A194" s="7">
        <v>184</v>
      </c>
      <c r="B194" s="19"/>
      <c r="C194" s="77" t="s">
        <v>2002</v>
      </c>
      <c r="D194" s="3" t="s">
        <v>2053</v>
      </c>
      <c r="E194" s="16" t="s">
        <v>546</v>
      </c>
      <c r="F194" s="15">
        <v>12240</v>
      </c>
      <c r="G194" s="18" t="s">
        <v>2066</v>
      </c>
      <c r="H194" s="29" t="s">
        <v>2907</v>
      </c>
      <c r="I194" s="29" t="s">
        <v>2907</v>
      </c>
      <c r="J194" s="31" t="s">
        <v>562</v>
      </c>
      <c r="K194" s="31" t="s">
        <v>567</v>
      </c>
      <c r="L194" s="31"/>
      <c r="M194" s="3"/>
      <c r="N194" s="34" t="s">
        <v>3689</v>
      </c>
      <c r="O194" s="16" t="s">
        <v>3689</v>
      </c>
      <c r="P194" s="16" t="s">
        <v>3689</v>
      </c>
      <c r="Q194" s="16" t="s">
        <v>3689</v>
      </c>
      <c r="R194" s="16" t="s">
        <v>3689</v>
      </c>
      <c r="S194" s="16" t="s">
        <v>3689</v>
      </c>
      <c r="T194" s="16" t="s">
        <v>3689</v>
      </c>
      <c r="U194" s="16" t="s">
        <v>3689</v>
      </c>
      <c r="V194" s="16" t="s">
        <v>3689</v>
      </c>
    </row>
    <row r="195" spans="1:22" ht="16.5" customHeight="1">
      <c r="A195" s="7">
        <v>185</v>
      </c>
      <c r="B195" s="19"/>
      <c r="C195" s="77" t="s">
        <v>2003</v>
      </c>
      <c r="D195" s="3" t="s">
        <v>2053</v>
      </c>
      <c r="E195" s="16" t="s">
        <v>546</v>
      </c>
      <c r="F195" s="15">
        <v>12240</v>
      </c>
      <c r="G195" s="18" t="s">
        <v>2066</v>
      </c>
      <c r="H195" s="29" t="s">
        <v>2907</v>
      </c>
      <c r="I195" s="29" t="s">
        <v>2907</v>
      </c>
      <c r="J195" s="31" t="s">
        <v>562</v>
      </c>
      <c r="K195" s="31" t="s">
        <v>566</v>
      </c>
      <c r="L195" s="31"/>
      <c r="M195" s="3"/>
      <c r="N195" s="34" t="s">
        <v>3689</v>
      </c>
      <c r="O195" s="16" t="s">
        <v>3689</v>
      </c>
      <c r="P195" s="16" t="s">
        <v>3689</v>
      </c>
      <c r="Q195" s="16" t="s">
        <v>3689</v>
      </c>
      <c r="R195" s="16" t="s">
        <v>3689</v>
      </c>
      <c r="S195" s="16" t="s">
        <v>3689</v>
      </c>
      <c r="T195" s="16" t="s">
        <v>3689</v>
      </c>
      <c r="U195" s="16" t="s">
        <v>3689</v>
      </c>
      <c r="V195" s="16" t="s">
        <v>3689</v>
      </c>
    </row>
    <row r="196" spans="1:22" ht="16.5" customHeight="1">
      <c r="A196" s="7">
        <v>186</v>
      </c>
      <c r="B196" s="19"/>
      <c r="C196" s="77" t="s">
        <v>2004</v>
      </c>
      <c r="D196" s="3" t="s">
        <v>2053</v>
      </c>
      <c r="E196" s="16" t="s">
        <v>546</v>
      </c>
      <c r="F196" s="15">
        <v>12240</v>
      </c>
      <c r="G196" s="18" t="s">
        <v>2066</v>
      </c>
      <c r="H196" s="29" t="s">
        <v>2907</v>
      </c>
      <c r="I196" s="24" t="s">
        <v>2908</v>
      </c>
      <c r="J196" s="31" t="s">
        <v>562</v>
      </c>
      <c r="K196" s="31" t="s">
        <v>565</v>
      </c>
      <c r="L196" s="31" t="s">
        <v>2587</v>
      </c>
      <c r="M196" s="3"/>
      <c r="N196" s="34" t="s">
        <v>3689</v>
      </c>
      <c r="O196" s="16" t="s">
        <v>3689</v>
      </c>
      <c r="P196" s="16" t="s">
        <v>3689</v>
      </c>
      <c r="Q196" s="16" t="s">
        <v>3689</v>
      </c>
      <c r="R196" s="16" t="s">
        <v>3689</v>
      </c>
      <c r="S196" s="16" t="s">
        <v>3689</v>
      </c>
      <c r="T196" s="16" t="s">
        <v>3689</v>
      </c>
      <c r="U196" s="16" t="s">
        <v>3689</v>
      </c>
      <c r="V196" s="16" t="s">
        <v>3689</v>
      </c>
    </row>
    <row r="197" spans="1:22" ht="16.5" customHeight="1">
      <c r="A197" s="7">
        <v>187</v>
      </c>
      <c r="B197" s="19"/>
      <c r="C197" s="77" t="s">
        <v>2005</v>
      </c>
      <c r="D197" s="3" t="s">
        <v>2053</v>
      </c>
      <c r="E197" s="16" t="s">
        <v>546</v>
      </c>
      <c r="F197" s="15">
        <v>12240</v>
      </c>
      <c r="G197" s="18" t="s">
        <v>2066</v>
      </c>
      <c r="H197" s="29" t="s">
        <v>2907</v>
      </c>
      <c r="I197" s="24" t="s">
        <v>2908</v>
      </c>
      <c r="J197" s="31" t="s">
        <v>562</v>
      </c>
      <c r="K197" s="31" t="s">
        <v>566</v>
      </c>
      <c r="L197" s="31"/>
      <c r="M197" s="3"/>
      <c r="N197" s="34" t="s">
        <v>3689</v>
      </c>
      <c r="O197" s="16" t="s">
        <v>3689</v>
      </c>
      <c r="P197" s="16" t="s">
        <v>3689</v>
      </c>
      <c r="Q197" s="16" t="s">
        <v>3689</v>
      </c>
      <c r="R197" s="16" t="s">
        <v>3689</v>
      </c>
      <c r="S197" s="16" t="s">
        <v>3689</v>
      </c>
      <c r="T197" s="16" t="s">
        <v>3689</v>
      </c>
      <c r="U197" s="16" t="s">
        <v>3689</v>
      </c>
      <c r="V197" s="16" t="s">
        <v>3689</v>
      </c>
    </row>
    <row r="198" spans="1:22" ht="16.5" customHeight="1">
      <c r="A198" s="7">
        <v>188</v>
      </c>
      <c r="B198" s="19"/>
      <c r="C198" s="77" t="s">
        <v>2006</v>
      </c>
      <c r="D198" s="3" t="s">
        <v>2251</v>
      </c>
      <c r="E198" s="16" t="s">
        <v>546</v>
      </c>
      <c r="F198" s="15">
        <v>12240</v>
      </c>
      <c r="G198" s="18" t="s">
        <v>2066</v>
      </c>
      <c r="H198" s="29" t="s">
        <v>2907</v>
      </c>
      <c r="I198" s="24" t="s">
        <v>2908</v>
      </c>
      <c r="J198" s="31" t="s">
        <v>562</v>
      </c>
      <c r="K198" s="31" t="s">
        <v>567</v>
      </c>
      <c r="L198" s="31"/>
      <c r="M198" s="3"/>
      <c r="N198" s="34" t="s">
        <v>3689</v>
      </c>
      <c r="O198" s="16" t="s">
        <v>3689</v>
      </c>
      <c r="P198" s="16" t="s">
        <v>3689</v>
      </c>
      <c r="Q198" s="16" t="s">
        <v>3689</v>
      </c>
      <c r="R198" s="16" t="s">
        <v>3689</v>
      </c>
      <c r="S198" s="16" t="s">
        <v>3689</v>
      </c>
      <c r="T198" s="16" t="s">
        <v>3689</v>
      </c>
      <c r="U198" s="16" t="s">
        <v>3689</v>
      </c>
      <c r="V198" s="16" t="s">
        <v>3689</v>
      </c>
    </row>
    <row r="199" spans="1:22" ht="16.5" customHeight="1">
      <c r="A199" s="7">
        <v>189</v>
      </c>
      <c r="B199" s="19"/>
      <c r="C199" s="77" t="s">
        <v>2007</v>
      </c>
      <c r="D199" s="3" t="s">
        <v>2053</v>
      </c>
      <c r="E199" s="16" t="s">
        <v>546</v>
      </c>
      <c r="F199" s="15">
        <v>12240</v>
      </c>
      <c r="G199" s="18" t="s">
        <v>2066</v>
      </c>
      <c r="H199" s="29" t="s">
        <v>2907</v>
      </c>
      <c r="I199" s="24" t="s">
        <v>2908</v>
      </c>
      <c r="J199" s="31" t="s">
        <v>562</v>
      </c>
      <c r="K199" s="31" t="s">
        <v>566</v>
      </c>
      <c r="L199" s="31"/>
      <c r="M199" s="3"/>
      <c r="N199" s="34" t="s">
        <v>3689</v>
      </c>
      <c r="O199" s="16" t="s">
        <v>3689</v>
      </c>
      <c r="P199" s="16" t="s">
        <v>3689</v>
      </c>
      <c r="Q199" s="16" t="s">
        <v>3689</v>
      </c>
      <c r="R199" s="16" t="s">
        <v>3689</v>
      </c>
      <c r="S199" s="16" t="s">
        <v>3689</v>
      </c>
      <c r="T199" s="16" t="s">
        <v>3689</v>
      </c>
      <c r="U199" s="16" t="s">
        <v>3689</v>
      </c>
      <c r="V199" s="16" t="s">
        <v>3689</v>
      </c>
    </row>
    <row r="200" spans="1:22" ht="16.5" customHeight="1">
      <c r="A200" s="7">
        <v>190</v>
      </c>
      <c r="B200" s="19"/>
      <c r="C200" s="77" t="s">
        <v>2008</v>
      </c>
      <c r="D200" s="3" t="s">
        <v>2053</v>
      </c>
      <c r="E200" s="16" t="s">
        <v>546</v>
      </c>
      <c r="F200" s="15">
        <v>12240</v>
      </c>
      <c r="G200" s="18" t="s">
        <v>2066</v>
      </c>
      <c r="H200" s="29" t="s">
        <v>2907</v>
      </c>
      <c r="I200" s="24" t="s">
        <v>2908</v>
      </c>
      <c r="J200" s="31" t="s">
        <v>562</v>
      </c>
      <c r="K200" s="31" t="s">
        <v>566</v>
      </c>
      <c r="L200" s="31"/>
      <c r="M200" s="3"/>
      <c r="N200" s="34" t="s">
        <v>3689</v>
      </c>
      <c r="O200" s="16" t="s">
        <v>3689</v>
      </c>
      <c r="P200" s="16" t="s">
        <v>3689</v>
      </c>
      <c r="Q200" s="16" t="s">
        <v>3689</v>
      </c>
      <c r="R200" s="16" t="s">
        <v>3689</v>
      </c>
      <c r="S200" s="16" t="s">
        <v>3689</v>
      </c>
      <c r="T200" s="16" t="s">
        <v>3689</v>
      </c>
      <c r="U200" s="16" t="s">
        <v>3689</v>
      </c>
      <c r="V200" s="16" t="s">
        <v>3689</v>
      </c>
    </row>
    <row r="201" spans="1:22" ht="16.5" customHeight="1">
      <c r="A201" s="7">
        <v>191</v>
      </c>
      <c r="B201" s="19"/>
      <c r="C201" s="74" t="s">
        <v>2009</v>
      </c>
      <c r="D201" s="3" t="s">
        <v>2054</v>
      </c>
      <c r="E201" s="36">
        <v>80000</v>
      </c>
      <c r="F201" s="114">
        <f t="shared" ref="F201:F264" si="40">ROUNDDOWN(E201/4,0)</f>
        <v>20000</v>
      </c>
      <c r="G201" s="18" t="s">
        <v>2058</v>
      </c>
      <c r="H201" s="70" t="s">
        <v>2913</v>
      </c>
      <c r="I201" s="70" t="s">
        <v>2913</v>
      </c>
      <c r="J201" s="31" t="s">
        <v>563</v>
      </c>
      <c r="K201" s="31" t="s">
        <v>565</v>
      </c>
      <c r="L201" s="31"/>
      <c r="M201" s="3"/>
      <c r="N201" s="34" t="s">
        <v>3689</v>
      </c>
      <c r="O201" s="16" t="s">
        <v>3689</v>
      </c>
      <c r="P201" s="16" t="s">
        <v>3689</v>
      </c>
      <c r="Q201" s="16" t="s">
        <v>3689</v>
      </c>
      <c r="R201" s="16" t="s">
        <v>3689</v>
      </c>
      <c r="S201" s="16" t="s">
        <v>3689</v>
      </c>
      <c r="T201" s="16" t="s">
        <v>3689</v>
      </c>
      <c r="U201" s="16" t="s">
        <v>3689</v>
      </c>
      <c r="V201" s="16" t="s">
        <v>3689</v>
      </c>
    </row>
    <row r="202" spans="1:22" ht="16.5" customHeight="1">
      <c r="A202" s="7">
        <v>192</v>
      </c>
      <c r="B202" s="19"/>
      <c r="C202" s="74" t="s">
        <v>2010</v>
      </c>
      <c r="D202" s="3" t="s">
        <v>2054</v>
      </c>
      <c r="E202" s="36">
        <v>220000</v>
      </c>
      <c r="F202" s="114">
        <f t="shared" si="40"/>
        <v>55000</v>
      </c>
      <c r="G202" s="18" t="s">
        <v>2058</v>
      </c>
      <c r="H202" s="22" t="s">
        <v>2905</v>
      </c>
      <c r="I202" s="22" t="s">
        <v>2905</v>
      </c>
      <c r="J202" s="31" t="s">
        <v>563</v>
      </c>
      <c r="K202" s="31" t="s">
        <v>567</v>
      </c>
      <c r="L202" s="31" t="s">
        <v>2586</v>
      </c>
      <c r="M202" s="3"/>
      <c r="N202" s="34" t="s">
        <v>3689</v>
      </c>
      <c r="O202" s="16" t="s">
        <v>3689</v>
      </c>
      <c r="P202" s="16" t="s">
        <v>3689</v>
      </c>
      <c r="Q202" s="16" t="s">
        <v>3689</v>
      </c>
      <c r="R202" s="16" t="s">
        <v>3689</v>
      </c>
      <c r="S202" s="16" t="s">
        <v>3689</v>
      </c>
      <c r="T202" s="16" t="s">
        <v>3689</v>
      </c>
      <c r="U202" s="16" t="s">
        <v>3689</v>
      </c>
      <c r="V202" s="16" t="s">
        <v>3689</v>
      </c>
    </row>
    <row r="203" spans="1:22" ht="16.5" customHeight="1">
      <c r="A203" s="7">
        <v>193</v>
      </c>
      <c r="B203" s="19"/>
      <c r="C203" s="74" t="s">
        <v>2011</v>
      </c>
      <c r="D203" s="3" t="s">
        <v>2054</v>
      </c>
      <c r="E203" s="36">
        <v>180000</v>
      </c>
      <c r="F203" s="114">
        <f t="shared" si="40"/>
        <v>45000</v>
      </c>
      <c r="G203" s="18" t="s">
        <v>2058</v>
      </c>
      <c r="H203" s="22" t="s">
        <v>2905</v>
      </c>
      <c r="I203" s="22" t="s">
        <v>2905</v>
      </c>
      <c r="J203" s="31" t="s">
        <v>563</v>
      </c>
      <c r="K203" s="31" t="s">
        <v>566</v>
      </c>
      <c r="L203" s="31" t="s">
        <v>2586</v>
      </c>
      <c r="M203" s="3"/>
      <c r="N203" s="34" t="s">
        <v>3689</v>
      </c>
      <c r="O203" s="16" t="s">
        <v>3689</v>
      </c>
      <c r="P203" s="16" t="s">
        <v>3689</v>
      </c>
      <c r="Q203" s="16" t="s">
        <v>3689</v>
      </c>
      <c r="R203" s="16" t="s">
        <v>3689</v>
      </c>
      <c r="S203" s="16" t="s">
        <v>3689</v>
      </c>
      <c r="T203" s="16" t="s">
        <v>3689</v>
      </c>
      <c r="U203" s="16" t="s">
        <v>3689</v>
      </c>
      <c r="V203" s="16" t="s">
        <v>3689</v>
      </c>
    </row>
    <row r="204" spans="1:22" ht="16.5" customHeight="1">
      <c r="A204" s="7">
        <v>194</v>
      </c>
      <c r="B204" s="19"/>
      <c r="C204" s="74" t="s">
        <v>2012</v>
      </c>
      <c r="D204" s="3" t="s">
        <v>2054</v>
      </c>
      <c r="E204" s="36">
        <v>100000</v>
      </c>
      <c r="F204" s="114">
        <f t="shared" si="40"/>
        <v>25000</v>
      </c>
      <c r="G204" s="18" t="s">
        <v>2058</v>
      </c>
      <c r="H204" s="70" t="s">
        <v>2913</v>
      </c>
      <c r="I204" s="22" t="s">
        <v>2905</v>
      </c>
      <c r="J204" s="31" t="s">
        <v>563</v>
      </c>
      <c r="K204" s="31" t="s">
        <v>567</v>
      </c>
      <c r="L204" s="31"/>
      <c r="M204" s="3"/>
      <c r="N204" s="34" t="s">
        <v>3689</v>
      </c>
      <c r="O204" s="16" t="s">
        <v>3689</v>
      </c>
      <c r="P204" s="16" t="s">
        <v>3689</v>
      </c>
      <c r="Q204" s="16" t="s">
        <v>3689</v>
      </c>
      <c r="R204" s="16" t="s">
        <v>3689</v>
      </c>
      <c r="S204" s="16" t="s">
        <v>3689</v>
      </c>
      <c r="T204" s="16" t="s">
        <v>3689</v>
      </c>
      <c r="U204" s="16" t="s">
        <v>3689</v>
      </c>
      <c r="V204" s="16" t="s">
        <v>3689</v>
      </c>
    </row>
    <row r="205" spans="1:22" ht="16.5" customHeight="1">
      <c r="A205" s="7">
        <v>195</v>
      </c>
      <c r="B205" s="19"/>
      <c r="C205" s="74" t="s">
        <v>2013</v>
      </c>
      <c r="D205" s="3" t="s">
        <v>2054</v>
      </c>
      <c r="E205" s="36">
        <v>120000</v>
      </c>
      <c r="F205" s="114">
        <f t="shared" si="40"/>
        <v>30000</v>
      </c>
      <c r="G205" s="18" t="s">
        <v>2058</v>
      </c>
      <c r="H205" s="70" t="s">
        <v>2913</v>
      </c>
      <c r="I205" s="22" t="s">
        <v>2905</v>
      </c>
      <c r="J205" s="31" t="s">
        <v>563</v>
      </c>
      <c r="K205" s="31" t="s">
        <v>566</v>
      </c>
      <c r="L205" s="31"/>
      <c r="M205" s="3"/>
      <c r="N205" s="34" t="s">
        <v>3689</v>
      </c>
      <c r="O205" s="16" t="s">
        <v>3689</v>
      </c>
      <c r="P205" s="16" t="s">
        <v>3689</v>
      </c>
      <c r="Q205" s="16" t="s">
        <v>3689</v>
      </c>
      <c r="R205" s="16" t="s">
        <v>3689</v>
      </c>
      <c r="S205" s="16" t="s">
        <v>3689</v>
      </c>
      <c r="T205" s="16" t="s">
        <v>3689</v>
      </c>
      <c r="U205" s="16" t="s">
        <v>3689</v>
      </c>
      <c r="V205" s="16" t="s">
        <v>3689</v>
      </c>
    </row>
    <row r="206" spans="1:22" ht="16.5" customHeight="1">
      <c r="A206" s="7">
        <v>196</v>
      </c>
      <c r="B206" s="19"/>
      <c r="C206" s="74" t="s">
        <v>2014</v>
      </c>
      <c r="D206" s="3" t="s">
        <v>2054</v>
      </c>
      <c r="E206" s="36">
        <v>240000</v>
      </c>
      <c r="F206" s="114">
        <f t="shared" si="40"/>
        <v>60000</v>
      </c>
      <c r="G206" s="18" t="s">
        <v>2058</v>
      </c>
      <c r="H206" s="70" t="s">
        <v>2913</v>
      </c>
      <c r="I206" s="22" t="s">
        <v>2905</v>
      </c>
      <c r="J206" s="31" t="s">
        <v>563</v>
      </c>
      <c r="K206" s="31" t="s">
        <v>567</v>
      </c>
      <c r="L206" s="31" t="s">
        <v>2587</v>
      </c>
      <c r="M206" s="3"/>
      <c r="N206" s="34" t="s">
        <v>3689</v>
      </c>
      <c r="O206" s="16" t="s">
        <v>3689</v>
      </c>
      <c r="P206" s="16" t="s">
        <v>3689</v>
      </c>
      <c r="Q206" s="16" t="s">
        <v>3689</v>
      </c>
      <c r="R206" s="16" t="s">
        <v>3689</v>
      </c>
      <c r="S206" s="16" t="s">
        <v>3689</v>
      </c>
      <c r="T206" s="16" t="s">
        <v>3689</v>
      </c>
      <c r="U206" s="16" t="s">
        <v>3689</v>
      </c>
      <c r="V206" s="16" t="s">
        <v>3689</v>
      </c>
    </row>
    <row r="207" spans="1:22" ht="16.5" customHeight="1">
      <c r="A207" s="7">
        <v>197</v>
      </c>
      <c r="B207" s="19"/>
      <c r="C207" s="74" t="s">
        <v>2015</v>
      </c>
      <c r="D207" s="3" t="s">
        <v>2054</v>
      </c>
      <c r="E207" s="36">
        <v>98000</v>
      </c>
      <c r="F207" s="114">
        <f t="shared" si="40"/>
        <v>24500</v>
      </c>
      <c r="G207" s="18" t="s">
        <v>2058</v>
      </c>
      <c r="H207" s="22" t="s">
        <v>2905</v>
      </c>
      <c r="I207" s="22" t="s">
        <v>2905</v>
      </c>
      <c r="J207" s="31" t="s">
        <v>563</v>
      </c>
      <c r="K207" s="31" t="s">
        <v>567</v>
      </c>
      <c r="L207" s="31"/>
      <c r="M207" s="3"/>
      <c r="N207" s="34" t="s">
        <v>3689</v>
      </c>
      <c r="O207" s="16" t="s">
        <v>3689</v>
      </c>
      <c r="P207" s="16" t="s">
        <v>3689</v>
      </c>
      <c r="Q207" s="16" t="s">
        <v>3689</v>
      </c>
      <c r="R207" s="16" t="s">
        <v>3689</v>
      </c>
      <c r="S207" s="16" t="s">
        <v>3689</v>
      </c>
      <c r="T207" s="16" t="s">
        <v>3689</v>
      </c>
      <c r="U207" s="16" t="s">
        <v>3689</v>
      </c>
      <c r="V207" s="16" t="s">
        <v>3689</v>
      </c>
    </row>
    <row r="208" spans="1:22" ht="16.5" customHeight="1">
      <c r="A208" s="7">
        <v>198</v>
      </c>
      <c r="B208" s="19"/>
      <c r="C208" s="74" t="s">
        <v>2016</v>
      </c>
      <c r="D208" s="3" t="s">
        <v>2054</v>
      </c>
      <c r="E208" s="36">
        <v>80000</v>
      </c>
      <c r="F208" s="114">
        <f t="shared" si="40"/>
        <v>20000</v>
      </c>
      <c r="G208" s="18" t="s">
        <v>2058</v>
      </c>
      <c r="H208" s="22" t="s">
        <v>2905</v>
      </c>
      <c r="I208" s="22" t="s">
        <v>2905</v>
      </c>
      <c r="J208" s="31" t="s">
        <v>563</v>
      </c>
      <c r="K208" s="31" t="s">
        <v>566</v>
      </c>
      <c r="L208" s="31"/>
      <c r="M208" s="3"/>
      <c r="N208" s="34" t="s">
        <v>3689</v>
      </c>
      <c r="O208" s="16" t="s">
        <v>3689</v>
      </c>
      <c r="P208" s="16" t="s">
        <v>3689</v>
      </c>
      <c r="Q208" s="16" t="s">
        <v>3689</v>
      </c>
      <c r="R208" s="16" t="s">
        <v>3689</v>
      </c>
      <c r="S208" s="16" t="s">
        <v>3689</v>
      </c>
      <c r="T208" s="16" t="s">
        <v>3689</v>
      </c>
      <c r="U208" s="16" t="s">
        <v>3689</v>
      </c>
      <c r="V208" s="16" t="s">
        <v>3689</v>
      </c>
    </row>
    <row r="209" spans="1:22" ht="16.5" customHeight="1">
      <c r="A209" s="7">
        <v>199</v>
      </c>
      <c r="B209" s="19"/>
      <c r="C209" s="74" t="s">
        <v>2017</v>
      </c>
      <c r="D209" s="3" t="s">
        <v>2054</v>
      </c>
      <c r="E209" s="36">
        <v>90000</v>
      </c>
      <c r="F209" s="114">
        <f t="shared" si="40"/>
        <v>22500</v>
      </c>
      <c r="G209" s="18" t="s">
        <v>2058</v>
      </c>
      <c r="H209" s="22" t="s">
        <v>2905</v>
      </c>
      <c r="I209" s="22" t="s">
        <v>2905</v>
      </c>
      <c r="J209" s="31" t="s">
        <v>563</v>
      </c>
      <c r="K209" s="31" t="s">
        <v>566</v>
      </c>
      <c r="L209" s="31"/>
      <c r="M209" s="3"/>
      <c r="N209" s="34" t="s">
        <v>3689</v>
      </c>
      <c r="O209" s="16" t="s">
        <v>3689</v>
      </c>
      <c r="P209" s="16" t="s">
        <v>3689</v>
      </c>
      <c r="Q209" s="16" t="s">
        <v>3689</v>
      </c>
      <c r="R209" s="16" t="s">
        <v>3689</v>
      </c>
      <c r="S209" s="16" t="s">
        <v>3689</v>
      </c>
      <c r="T209" s="16" t="s">
        <v>3689</v>
      </c>
      <c r="U209" s="16" t="s">
        <v>3689</v>
      </c>
      <c r="V209" s="16" t="s">
        <v>3689</v>
      </c>
    </row>
    <row r="210" spans="1:22" ht="16.5" customHeight="1">
      <c r="A210" s="7">
        <v>200</v>
      </c>
      <c r="B210" s="19"/>
      <c r="C210" s="74" t="s">
        <v>2018</v>
      </c>
      <c r="D210" s="3" t="s">
        <v>2054</v>
      </c>
      <c r="E210" s="36">
        <v>68000</v>
      </c>
      <c r="F210" s="114">
        <f t="shared" si="40"/>
        <v>17000</v>
      </c>
      <c r="G210" s="18" t="s">
        <v>2058</v>
      </c>
      <c r="H210" s="70" t="s">
        <v>2913</v>
      </c>
      <c r="I210" s="20" t="s">
        <v>2909</v>
      </c>
      <c r="J210" s="31" t="s">
        <v>563</v>
      </c>
      <c r="K210" s="31" t="s">
        <v>566</v>
      </c>
      <c r="L210" s="31"/>
      <c r="M210" s="3"/>
      <c r="N210" s="34" t="s">
        <v>3689</v>
      </c>
      <c r="O210" s="16" t="s">
        <v>3689</v>
      </c>
      <c r="P210" s="16" t="s">
        <v>3689</v>
      </c>
      <c r="Q210" s="16" t="s">
        <v>3689</v>
      </c>
      <c r="R210" s="16" t="s">
        <v>3689</v>
      </c>
      <c r="S210" s="16" t="s">
        <v>3689</v>
      </c>
      <c r="T210" s="16" t="s">
        <v>3689</v>
      </c>
      <c r="U210" s="16" t="s">
        <v>3689</v>
      </c>
      <c r="V210" s="16" t="s">
        <v>3689</v>
      </c>
    </row>
    <row r="211" spans="1:22" ht="16.5" customHeight="1">
      <c r="A211" s="7">
        <v>201</v>
      </c>
      <c r="B211" s="19"/>
      <c r="C211" s="77" t="s">
        <v>2019</v>
      </c>
      <c r="D211" s="3" t="s">
        <v>2055</v>
      </c>
      <c r="E211" s="36">
        <v>120000</v>
      </c>
      <c r="F211" s="114">
        <f t="shared" si="40"/>
        <v>30000</v>
      </c>
      <c r="G211" s="18" t="s">
        <v>2059</v>
      </c>
      <c r="H211" s="23" t="s">
        <v>2900</v>
      </c>
      <c r="I211" s="20" t="s">
        <v>2909</v>
      </c>
      <c r="J211" s="31" t="s">
        <v>561</v>
      </c>
      <c r="K211" s="31" t="s">
        <v>565</v>
      </c>
      <c r="L211" s="31"/>
      <c r="M211" s="3"/>
      <c r="N211" s="34" t="s">
        <v>3689</v>
      </c>
      <c r="O211" s="16" t="s">
        <v>3689</v>
      </c>
      <c r="P211" s="16" t="s">
        <v>3689</v>
      </c>
      <c r="Q211" s="16" t="s">
        <v>3689</v>
      </c>
      <c r="R211" s="16" t="s">
        <v>3689</v>
      </c>
      <c r="S211" s="16" t="s">
        <v>3689</v>
      </c>
      <c r="T211" s="16" t="s">
        <v>3689</v>
      </c>
      <c r="U211" s="16" t="s">
        <v>3689</v>
      </c>
      <c r="V211" s="16" t="s">
        <v>3689</v>
      </c>
    </row>
    <row r="212" spans="1:22" ht="16.5" customHeight="1">
      <c r="A212" s="7">
        <v>202</v>
      </c>
      <c r="B212" s="19"/>
      <c r="C212" s="77" t="s">
        <v>2020</v>
      </c>
      <c r="D212" s="3" t="s">
        <v>2055</v>
      </c>
      <c r="E212" s="36">
        <v>220000</v>
      </c>
      <c r="F212" s="114">
        <f t="shared" si="40"/>
        <v>55000</v>
      </c>
      <c r="G212" s="18" t="s">
        <v>2059</v>
      </c>
      <c r="H212" s="20" t="s">
        <v>2909</v>
      </c>
      <c r="I212" s="20" t="s">
        <v>2909</v>
      </c>
      <c r="J212" s="31" t="s">
        <v>561</v>
      </c>
      <c r="K212" s="31" t="s">
        <v>567</v>
      </c>
      <c r="L212" s="31" t="s">
        <v>2586</v>
      </c>
      <c r="M212" s="3"/>
      <c r="N212" s="34" t="s">
        <v>3689</v>
      </c>
      <c r="O212" s="16" t="s">
        <v>3689</v>
      </c>
      <c r="P212" s="16" t="s">
        <v>3689</v>
      </c>
      <c r="Q212" s="16" t="s">
        <v>3689</v>
      </c>
      <c r="R212" s="16" t="s">
        <v>3689</v>
      </c>
      <c r="S212" s="16" t="s">
        <v>3689</v>
      </c>
      <c r="T212" s="16" t="s">
        <v>3689</v>
      </c>
      <c r="U212" s="16" t="s">
        <v>3689</v>
      </c>
      <c r="V212" s="16" t="s">
        <v>3689</v>
      </c>
    </row>
    <row r="213" spans="1:22" ht="16.5" customHeight="1">
      <c r="A213" s="7">
        <v>203</v>
      </c>
      <c r="B213" s="19"/>
      <c r="C213" s="77" t="s">
        <v>2021</v>
      </c>
      <c r="D213" s="3" t="s">
        <v>2055</v>
      </c>
      <c r="E213" s="36">
        <v>138000</v>
      </c>
      <c r="F213" s="114">
        <f t="shared" si="40"/>
        <v>34500</v>
      </c>
      <c r="G213" s="18" t="s">
        <v>2059</v>
      </c>
      <c r="H213" s="20" t="s">
        <v>2909</v>
      </c>
      <c r="I213" s="20" t="s">
        <v>2909</v>
      </c>
      <c r="J213" s="31" t="s">
        <v>561</v>
      </c>
      <c r="K213" s="31" t="s">
        <v>566</v>
      </c>
      <c r="L213" s="31" t="s">
        <v>2586</v>
      </c>
      <c r="M213" s="3"/>
      <c r="N213" s="34" t="s">
        <v>3689</v>
      </c>
      <c r="O213" s="16" t="s">
        <v>3689</v>
      </c>
      <c r="P213" s="16" t="s">
        <v>3689</v>
      </c>
      <c r="Q213" s="16" t="s">
        <v>3689</v>
      </c>
      <c r="R213" s="16" t="s">
        <v>3689</v>
      </c>
      <c r="S213" s="16" t="s">
        <v>3689</v>
      </c>
      <c r="T213" s="16" t="s">
        <v>3689</v>
      </c>
      <c r="U213" s="16" t="s">
        <v>3689</v>
      </c>
      <c r="V213" s="16" t="s">
        <v>3689</v>
      </c>
    </row>
    <row r="214" spans="1:22" ht="16.5" customHeight="1">
      <c r="A214" s="7">
        <v>204</v>
      </c>
      <c r="B214" s="19"/>
      <c r="C214" s="77" t="s">
        <v>2022</v>
      </c>
      <c r="D214" s="3" t="s">
        <v>2055</v>
      </c>
      <c r="E214" s="36">
        <v>110000</v>
      </c>
      <c r="F214" s="114">
        <f t="shared" si="40"/>
        <v>27500</v>
      </c>
      <c r="G214" s="18" t="s">
        <v>2059</v>
      </c>
      <c r="H214" s="20" t="s">
        <v>2909</v>
      </c>
      <c r="I214" s="26" t="s">
        <v>555</v>
      </c>
      <c r="J214" s="31" t="s">
        <v>561</v>
      </c>
      <c r="K214" s="31" t="s">
        <v>567</v>
      </c>
      <c r="L214" s="31"/>
      <c r="M214" s="3"/>
      <c r="N214" s="34" t="s">
        <v>3689</v>
      </c>
      <c r="O214" s="16" t="s">
        <v>3689</v>
      </c>
      <c r="P214" s="16" t="s">
        <v>3689</v>
      </c>
      <c r="Q214" s="16" t="s">
        <v>3689</v>
      </c>
      <c r="R214" s="16" t="s">
        <v>3689</v>
      </c>
      <c r="S214" s="16" t="s">
        <v>3689</v>
      </c>
      <c r="T214" s="16" t="s">
        <v>3689</v>
      </c>
      <c r="U214" s="16" t="s">
        <v>3689</v>
      </c>
      <c r="V214" s="16" t="s">
        <v>3689</v>
      </c>
    </row>
    <row r="215" spans="1:22" ht="16.5" customHeight="1">
      <c r="A215" s="7">
        <v>205</v>
      </c>
      <c r="B215" s="19"/>
      <c r="C215" s="77" t="s">
        <v>2023</v>
      </c>
      <c r="D215" s="3" t="s">
        <v>2055</v>
      </c>
      <c r="E215" s="36">
        <v>90000</v>
      </c>
      <c r="F215" s="114">
        <f t="shared" si="40"/>
        <v>22500</v>
      </c>
      <c r="G215" s="18" t="s">
        <v>2059</v>
      </c>
      <c r="H215" s="20" t="s">
        <v>2909</v>
      </c>
      <c r="I215" s="26" t="s">
        <v>555</v>
      </c>
      <c r="J215" s="31" t="s">
        <v>561</v>
      </c>
      <c r="K215" s="31" t="s">
        <v>566</v>
      </c>
      <c r="L215" s="31"/>
      <c r="M215" s="3"/>
      <c r="N215" s="34" t="s">
        <v>3689</v>
      </c>
      <c r="O215" s="16" t="s">
        <v>3689</v>
      </c>
      <c r="P215" s="16" t="s">
        <v>3689</v>
      </c>
      <c r="Q215" s="16" t="s">
        <v>3689</v>
      </c>
      <c r="R215" s="16" t="s">
        <v>3689</v>
      </c>
      <c r="S215" s="16" t="s">
        <v>3689</v>
      </c>
      <c r="T215" s="16" t="s">
        <v>3689</v>
      </c>
      <c r="U215" s="16" t="s">
        <v>3689</v>
      </c>
      <c r="V215" s="16" t="s">
        <v>3689</v>
      </c>
    </row>
    <row r="216" spans="1:22" ht="16.5" customHeight="1">
      <c r="A216" s="7">
        <v>206</v>
      </c>
      <c r="B216" s="19"/>
      <c r="C216" s="77" t="s">
        <v>2024</v>
      </c>
      <c r="D216" s="3" t="s">
        <v>2055</v>
      </c>
      <c r="E216" s="36">
        <v>68000</v>
      </c>
      <c r="F216" s="114">
        <f t="shared" si="40"/>
        <v>17000</v>
      </c>
      <c r="G216" s="18" t="s">
        <v>2059</v>
      </c>
      <c r="H216" s="20" t="s">
        <v>2909</v>
      </c>
      <c r="I216" s="26" t="s">
        <v>555</v>
      </c>
      <c r="J216" s="31" t="s">
        <v>561</v>
      </c>
      <c r="K216" s="31" t="s">
        <v>567</v>
      </c>
      <c r="L216" s="31" t="s">
        <v>2587</v>
      </c>
      <c r="M216" s="3"/>
      <c r="N216" s="34" t="s">
        <v>3689</v>
      </c>
      <c r="O216" s="16" t="s">
        <v>3689</v>
      </c>
      <c r="P216" s="16" t="s">
        <v>3689</v>
      </c>
      <c r="Q216" s="16" t="s">
        <v>3689</v>
      </c>
      <c r="R216" s="16" t="s">
        <v>3689</v>
      </c>
      <c r="S216" s="16" t="s">
        <v>3689</v>
      </c>
      <c r="T216" s="16" t="s">
        <v>3689</v>
      </c>
      <c r="U216" s="16" t="s">
        <v>3689</v>
      </c>
      <c r="V216" s="16" t="s">
        <v>3689</v>
      </c>
    </row>
    <row r="217" spans="1:22" ht="16.5" customHeight="1">
      <c r="A217" s="7">
        <v>207</v>
      </c>
      <c r="B217" s="19"/>
      <c r="C217" s="77" t="s">
        <v>2025</v>
      </c>
      <c r="D217" s="3" t="s">
        <v>2055</v>
      </c>
      <c r="E217" s="36">
        <v>90000</v>
      </c>
      <c r="F217" s="114">
        <f t="shared" si="40"/>
        <v>22500</v>
      </c>
      <c r="G217" s="18" t="s">
        <v>2059</v>
      </c>
      <c r="H217" s="20" t="s">
        <v>2909</v>
      </c>
      <c r="I217" s="20" t="s">
        <v>2909</v>
      </c>
      <c r="J217" s="31" t="s">
        <v>561</v>
      </c>
      <c r="K217" s="31" t="s">
        <v>567</v>
      </c>
      <c r="L217" s="31"/>
      <c r="M217" s="3"/>
      <c r="N217" s="34" t="s">
        <v>3689</v>
      </c>
      <c r="O217" s="16" t="s">
        <v>3689</v>
      </c>
      <c r="P217" s="16" t="s">
        <v>3689</v>
      </c>
      <c r="Q217" s="16" t="s">
        <v>3689</v>
      </c>
      <c r="R217" s="16" t="s">
        <v>3689</v>
      </c>
      <c r="S217" s="16" t="s">
        <v>3689</v>
      </c>
      <c r="T217" s="16" t="s">
        <v>3689</v>
      </c>
      <c r="U217" s="16" t="s">
        <v>3689</v>
      </c>
      <c r="V217" s="16" t="s">
        <v>3689</v>
      </c>
    </row>
    <row r="218" spans="1:22" ht="16.5" customHeight="1">
      <c r="A218" s="7">
        <v>208</v>
      </c>
      <c r="B218" s="19"/>
      <c r="C218" s="77" t="s">
        <v>2026</v>
      </c>
      <c r="D218" s="3" t="s">
        <v>2055</v>
      </c>
      <c r="E218" s="36">
        <v>240000</v>
      </c>
      <c r="F218" s="114">
        <f t="shared" si="40"/>
        <v>60000</v>
      </c>
      <c r="G218" s="18" t="s">
        <v>2059</v>
      </c>
      <c r="H218" s="20" t="s">
        <v>2909</v>
      </c>
      <c r="I218" s="26" t="s">
        <v>555</v>
      </c>
      <c r="J218" s="31" t="s">
        <v>561</v>
      </c>
      <c r="K218" s="31" t="s">
        <v>566</v>
      </c>
      <c r="L218" s="31"/>
      <c r="M218" s="3"/>
      <c r="N218" s="34" t="s">
        <v>3689</v>
      </c>
      <c r="O218" s="16" t="s">
        <v>3689</v>
      </c>
      <c r="P218" s="16" t="s">
        <v>3689</v>
      </c>
      <c r="Q218" s="16" t="s">
        <v>3689</v>
      </c>
      <c r="R218" s="16" t="s">
        <v>3689</v>
      </c>
      <c r="S218" s="16" t="s">
        <v>3689</v>
      </c>
      <c r="T218" s="16" t="s">
        <v>3689</v>
      </c>
      <c r="U218" s="16" t="s">
        <v>3689</v>
      </c>
      <c r="V218" s="16" t="s">
        <v>3689</v>
      </c>
    </row>
    <row r="219" spans="1:22" ht="16.5" customHeight="1">
      <c r="A219" s="7">
        <v>209</v>
      </c>
      <c r="B219" s="19"/>
      <c r="C219" s="77" t="s">
        <v>2027</v>
      </c>
      <c r="D219" s="3" t="s">
        <v>2055</v>
      </c>
      <c r="E219" s="36">
        <v>98000</v>
      </c>
      <c r="F219" s="114">
        <f t="shared" si="40"/>
        <v>24500</v>
      </c>
      <c r="G219" s="18" t="s">
        <v>2059</v>
      </c>
      <c r="H219" s="20" t="s">
        <v>2909</v>
      </c>
      <c r="I219" s="26" t="s">
        <v>555</v>
      </c>
      <c r="J219" s="31" t="s">
        <v>561</v>
      </c>
      <c r="K219" s="31" t="s">
        <v>566</v>
      </c>
      <c r="L219" s="31"/>
      <c r="M219" s="3"/>
      <c r="N219" s="34" t="s">
        <v>3689</v>
      </c>
      <c r="O219" s="16" t="s">
        <v>3689</v>
      </c>
      <c r="P219" s="16" t="s">
        <v>3689</v>
      </c>
      <c r="Q219" s="16" t="s">
        <v>3689</v>
      </c>
      <c r="R219" s="16" t="s">
        <v>3689</v>
      </c>
      <c r="S219" s="16" t="s">
        <v>3689</v>
      </c>
      <c r="T219" s="16" t="s">
        <v>3689</v>
      </c>
      <c r="U219" s="16" t="s">
        <v>3689</v>
      </c>
      <c r="V219" s="16" t="s">
        <v>3689</v>
      </c>
    </row>
    <row r="220" spans="1:22" ht="16.5" customHeight="1">
      <c r="A220" s="7">
        <v>210</v>
      </c>
      <c r="B220" s="19"/>
      <c r="C220" s="77" t="s">
        <v>2028</v>
      </c>
      <c r="D220" s="3" t="s">
        <v>2055</v>
      </c>
      <c r="E220" s="36">
        <v>120000</v>
      </c>
      <c r="F220" s="114">
        <f t="shared" si="40"/>
        <v>30000</v>
      </c>
      <c r="G220" s="18" t="s">
        <v>2059</v>
      </c>
      <c r="H220" s="20" t="s">
        <v>2909</v>
      </c>
      <c r="I220" s="26" t="s">
        <v>555</v>
      </c>
      <c r="J220" s="31" t="s">
        <v>561</v>
      </c>
      <c r="K220" s="31" t="s">
        <v>566</v>
      </c>
      <c r="L220" s="31"/>
      <c r="M220" s="3"/>
      <c r="N220" s="34" t="s">
        <v>3689</v>
      </c>
      <c r="O220" s="16" t="s">
        <v>3689</v>
      </c>
      <c r="P220" s="16" t="s">
        <v>3689</v>
      </c>
      <c r="Q220" s="16" t="s">
        <v>3689</v>
      </c>
      <c r="R220" s="16" t="s">
        <v>3689</v>
      </c>
      <c r="S220" s="16" t="s">
        <v>3689</v>
      </c>
      <c r="T220" s="16" t="s">
        <v>3689</v>
      </c>
      <c r="U220" s="16" t="s">
        <v>3689</v>
      </c>
      <c r="V220" s="16" t="s">
        <v>3689</v>
      </c>
    </row>
    <row r="221" spans="1:22" ht="16.5" customHeight="1">
      <c r="A221" s="7">
        <v>211</v>
      </c>
      <c r="B221" s="19"/>
      <c r="C221" s="74" t="s">
        <v>2029</v>
      </c>
      <c r="D221" s="3" t="s">
        <v>2056</v>
      </c>
      <c r="E221" s="36">
        <v>80000</v>
      </c>
      <c r="F221" s="114">
        <f t="shared" si="40"/>
        <v>20000</v>
      </c>
      <c r="G221" s="18" t="s">
        <v>2060</v>
      </c>
      <c r="H221" s="22" t="s">
        <v>2905</v>
      </c>
      <c r="I221" s="69" t="s">
        <v>2903</v>
      </c>
      <c r="J221" s="31" t="s">
        <v>562</v>
      </c>
      <c r="K221" s="31" t="s">
        <v>565</v>
      </c>
      <c r="L221" s="31"/>
      <c r="M221" s="3"/>
      <c r="N221" s="34" t="s">
        <v>3689</v>
      </c>
      <c r="O221" s="16" t="s">
        <v>3689</v>
      </c>
      <c r="P221" s="16" t="s">
        <v>3689</v>
      </c>
      <c r="Q221" s="16" t="s">
        <v>3689</v>
      </c>
      <c r="R221" s="16" t="s">
        <v>3689</v>
      </c>
      <c r="S221" s="16" t="s">
        <v>3689</v>
      </c>
      <c r="T221" s="16" t="s">
        <v>3689</v>
      </c>
      <c r="U221" s="16" t="s">
        <v>3689</v>
      </c>
      <c r="V221" s="16" t="s">
        <v>3689</v>
      </c>
    </row>
    <row r="222" spans="1:22" ht="16.5" customHeight="1">
      <c r="A222" s="7">
        <v>212</v>
      </c>
      <c r="B222" s="19"/>
      <c r="C222" s="74" t="s">
        <v>2030</v>
      </c>
      <c r="D222" s="3" t="s">
        <v>2056</v>
      </c>
      <c r="E222" s="36">
        <v>220000</v>
      </c>
      <c r="F222" s="114">
        <f t="shared" si="40"/>
        <v>55000</v>
      </c>
      <c r="G222" s="18" t="s">
        <v>2060</v>
      </c>
      <c r="H222" s="20" t="s">
        <v>2909</v>
      </c>
      <c r="I222" s="69" t="s">
        <v>2903</v>
      </c>
      <c r="J222" s="31" t="s">
        <v>562</v>
      </c>
      <c r="K222" s="31" t="s">
        <v>567</v>
      </c>
      <c r="L222" s="31" t="s">
        <v>2586</v>
      </c>
      <c r="M222" s="3"/>
      <c r="N222" s="34" t="s">
        <v>3689</v>
      </c>
      <c r="O222" s="16" t="s">
        <v>3689</v>
      </c>
      <c r="P222" s="16" t="s">
        <v>3689</v>
      </c>
      <c r="Q222" s="16" t="s">
        <v>3689</v>
      </c>
      <c r="R222" s="16" t="s">
        <v>3689</v>
      </c>
      <c r="S222" s="16" t="s">
        <v>3689</v>
      </c>
      <c r="T222" s="16" t="s">
        <v>3689</v>
      </c>
      <c r="U222" s="16" t="s">
        <v>3689</v>
      </c>
      <c r="V222" s="16" t="s">
        <v>3689</v>
      </c>
    </row>
    <row r="223" spans="1:22" ht="16.5" customHeight="1">
      <c r="A223" s="7">
        <v>213</v>
      </c>
      <c r="B223" s="19"/>
      <c r="C223" s="74" t="s">
        <v>2031</v>
      </c>
      <c r="D223" s="3" t="s">
        <v>2056</v>
      </c>
      <c r="E223" s="36">
        <v>68000</v>
      </c>
      <c r="F223" s="114">
        <f t="shared" si="40"/>
        <v>17000</v>
      </c>
      <c r="G223" s="18" t="s">
        <v>2060</v>
      </c>
      <c r="H223" s="20" t="s">
        <v>2909</v>
      </c>
      <c r="I223" s="69" t="s">
        <v>2903</v>
      </c>
      <c r="J223" s="31" t="s">
        <v>562</v>
      </c>
      <c r="K223" s="31" t="s">
        <v>566</v>
      </c>
      <c r="L223" s="31" t="s">
        <v>2586</v>
      </c>
      <c r="M223" s="3"/>
      <c r="N223" s="34" t="s">
        <v>3689</v>
      </c>
      <c r="O223" s="16" t="s">
        <v>3689</v>
      </c>
      <c r="P223" s="16" t="s">
        <v>3689</v>
      </c>
      <c r="Q223" s="16" t="s">
        <v>3689</v>
      </c>
      <c r="R223" s="16" t="s">
        <v>3689</v>
      </c>
      <c r="S223" s="16" t="s">
        <v>3689</v>
      </c>
      <c r="T223" s="16" t="s">
        <v>3689</v>
      </c>
      <c r="U223" s="16" t="s">
        <v>3689</v>
      </c>
      <c r="V223" s="16" t="s">
        <v>3689</v>
      </c>
    </row>
    <row r="224" spans="1:22" ht="16.5" customHeight="1">
      <c r="A224" s="7">
        <v>214</v>
      </c>
      <c r="B224" s="19"/>
      <c r="C224" s="74" t="s">
        <v>2032</v>
      </c>
      <c r="D224" s="3" t="s">
        <v>2056</v>
      </c>
      <c r="E224" s="36">
        <v>80000</v>
      </c>
      <c r="F224" s="114">
        <f t="shared" si="40"/>
        <v>20000</v>
      </c>
      <c r="G224" s="18" t="s">
        <v>2060</v>
      </c>
      <c r="H224" s="69" t="s">
        <v>2903</v>
      </c>
      <c r="I224" s="69" t="s">
        <v>2903</v>
      </c>
      <c r="J224" s="31" t="s">
        <v>562</v>
      </c>
      <c r="K224" s="31" t="s">
        <v>567</v>
      </c>
      <c r="L224" s="31"/>
      <c r="M224" s="3"/>
      <c r="N224" s="34" t="s">
        <v>3689</v>
      </c>
      <c r="O224" s="16" t="s">
        <v>3689</v>
      </c>
      <c r="P224" s="16" t="s">
        <v>3689</v>
      </c>
      <c r="Q224" s="16" t="s">
        <v>3689</v>
      </c>
      <c r="R224" s="16" t="s">
        <v>3689</v>
      </c>
      <c r="S224" s="16" t="s">
        <v>3689</v>
      </c>
      <c r="T224" s="16" t="s">
        <v>3689</v>
      </c>
      <c r="U224" s="16" t="s">
        <v>3689</v>
      </c>
      <c r="V224" s="16" t="s">
        <v>3689</v>
      </c>
    </row>
    <row r="225" spans="1:22" ht="16.5" customHeight="1">
      <c r="A225" s="7">
        <v>215</v>
      </c>
      <c r="B225" s="19"/>
      <c r="C225" s="74" t="s">
        <v>2033</v>
      </c>
      <c r="D225" s="3" t="s">
        <v>2056</v>
      </c>
      <c r="E225" s="36">
        <v>120000</v>
      </c>
      <c r="F225" s="114">
        <f t="shared" si="40"/>
        <v>30000</v>
      </c>
      <c r="G225" s="18" t="s">
        <v>2060</v>
      </c>
      <c r="H225" s="20" t="s">
        <v>2909</v>
      </c>
      <c r="I225" s="69" t="s">
        <v>2903</v>
      </c>
      <c r="J225" s="31" t="s">
        <v>562</v>
      </c>
      <c r="K225" s="31" t="s">
        <v>566</v>
      </c>
      <c r="L225" s="31"/>
      <c r="M225" s="3"/>
      <c r="N225" s="34" t="s">
        <v>3689</v>
      </c>
      <c r="O225" s="16" t="s">
        <v>3689</v>
      </c>
      <c r="P225" s="16" t="s">
        <v>3689</v>
      </c>
      <c r="Q225" s="16" t="s">
        <v>3689</v>
      </c>
      <c r="R225" s="16" t="s">
        <v>3689</v>
      </c>
      <c r="S225" s="16" t="s">
        <v>3689</v>
      </c>
      <c r="T225" s="16" t="s">
        <v>3689</v>
      </c>
      <c r="U225" s="16" t="s">
        <v>3689</v>
      </c>
      <c r="V225" s="16" t="s">
        <v>3689</v>
      </c>
    </row>
    <row r="226" spans="1:22" ht="16.5" customHeight="1">
      <c r="A226" s="7">
        <v>216</v>
      </c>
      <c r="B226" s="19"/>
      <c r="C226" s="74" t="s">
        <v>2034</v>
      </c>
      <c r="D226" s="3" t="s">
        <v>2056</v>
      </c>
      <c r="E226" s="36">
        <v>240000</v>
      </c>
      <c r="F226" s="114">
        <f t="shared" si="40"/>
        <v>60000</v>
      </c>
      <c r="G226" s="18" t="s">
        <v>2060</v>
      </c>
      <c r="H226" s="20" t="s">
        <v>2909</v>
      </c>
      <c r="I226" s="69" t="s">
        <v>2903</v>
      </c>
      <c r="J226" s="31" t="s">
        <v>562</v>
      </c>
      <c r="K226" s="31" t="s">
        <v>567</v>
      </c>
      <c r="L226" s="31" t="s">
        <v>2587</v>
      </c>
      <c r="M226" s="3"/>
      <c r="N226" s="34" t="s">
        <v>3689</v>
      </c>
      <c r="O226" s="16" t="s">
        <v>3689</v>
      </c>
      <c r="P226" s="16" t="s">
        <v>3689</v>
      </c>
      <c r="Q226" s="16" t="s">
        <v>3689</v>
      </c>
      <c r="R226" s="16" t="s">
        <v>3689</v>
      </c>
      <c r="S226" s="16" t="s">
        <v>3689</v>
      </c>
      <c r="T226" s="16" t="s">
        <v>3689</v>
      </c>
      <c r="U226" s="16" t="s">
        <v>3689</v>
      </c>
      <c r="V226" s="16" t="s">
        <v>3689</v>
      </c>
    </row>
    <row r="227" spans="1:22" ht="16.5" customHeight="1">
      <c r="A227" s="7">
        <v>217</v>
      </c>
      <c r="B227" s="19"/>
      <c r="C227" s="74" t="s">
        <v>2035</v>
      </c>
      <c r="D227" s="3" t="s">
        <v>2056</v>
      </c>
      <c r="E227" s="36">
        <v>80000</v>
      </c>
      <c r="F227" s="114">
        <f t="shared" si="40"/>
        <v>20000</v>
      </c>
      <c r="G227" s="18" t="s">
        <v>2060</v>
      </c>
      <c r="H227" s="22" t="s">
        <v>2905</v>
      </c>
      <c r="I227" s="20" t="s">
        <v>2909</v>
      </c>
      <c r="J227" s="31" t="s">
        <v>562</v>
      </c>
      <c r="K227" s="31" t="s">
        <v>566</v>
      </c>
      <c r="L227" s="31" t="s">
        <v>2587</v>
      </c>
      <c r="M227" s="3"/>
      <c r="N227" s="34" t="s">
        <v>3689</v>
      </c>
      <c r="O227" s="16" t="s">
        <v>3689</v>
      </c>
      <c r="P227" s="16" t="s">
        <v>3689</v>
      </c>
      <c r="Q227" s="16" t="s">
        <v>3689</v>
      </c>
      <c r="R227" s="16" t="s">
        <v>3689</v>
      </c>
      <c r="S227" s="16" t="s">
        <v>3689</v>
      </c>
      <c r="T227" s="16" t="s">
        <v>3689</v>
      </c>
      <c r="U227" s="16" t="s">
        <v>3689</v>
      </c>
      <c r="V227" s="16" t="s">
        <v>3689</v>
      </c>
    </row>
    <row r="228" spans="1:22" ht="16.5" customHeight="1">
      <c r="A228" s="7">
        <v>218</v>
      </c>
      <c r="B228" s="19"/>
      <c r="C228" s="74" t="s">
        <v>2036</v>
      </c>
      <c r="D228" s="3" t="s">
        <v>2056</v>
      </c>
      <c r="E228" s="36">
        <v>90000</v>
      </c>
      <c r="F228" s="114">
        <f t="shared" si="40"/>
        <v>22500</v>
      </c>
      <c r="G228" s="18" t="s">
        <v>2060</v>
      </c>
      <c r="H228" s="69" t="s">
        <v>2903</v>
      </c>
      <c r="I228" s="69" t="s">
        <v>2903</v>
      </c>
      <c r="J228" s="31" t="s">
        <v>562</v>
      </c>
      <c r="K228" s="31" t="s">
        <v>567</v>
      </c>
      <c r="L228" s="31"/>
      <c r="M228" s="3"/>
      <c r="N228" s="34" t="s">
        <v>3689</v>
      </c>
      <c r="O228" s="16" t="s">
        <v>3689</v>
      </c>
      <c r="P228" s="16" t="s">
        <v>3689</v>
      </c>
      <c r="Q228" s="16" t="s">
        <v>3689</v>
      </c>
      <c r="R228" s="16" t="s">
        <v>3689</v>
      </c>
      <c r="S228" s="16" t="s">
        <v>3689</v>
      </c>
      <c r="T228" s="16" t="s">
        <v>3689</v>
      </c>
      <c r="U228" s="16" t="s">
        <v>3689</v>
      </c>
      <c r="V228" s="16" t="s">
        <v>3689</v>
      </c>
    </row>
    <row r="229" spans="1:22" ht="16.5" customHeight="1">
      <c r="A229" s="7">
        <v>219</v>
      </c>
      <c r="B229" s="19"/>
      <c r="C229" s="74" t="s">
        <v>2037</v>
      </c>
      <c r="D229" s="3" t="s">
        <v>2056</v>
      </c>
      <c r="E229" s="36">
        <v>98000</v>
      </c>
      <c r="F229" s="114">
        <f t="shared" si="40"/>
        <v>24500</v>
      </c>
      <c r="G229" s="18" t="s">
        <v>2060</v>
      </c>
      <c r="H229" s="22" t="s">
        <v>2905</v>
      </c>
      <c r="I229" s="26" t="s">
        <v>555</v>
      </c>
      <c r="J229" s="31" t="s">
        <v>562</v>
      </c>
      <c r="K229" s="31" t="s">
        <v>566</v>
      </c>
      <c r="L229" s="31"/>
      <c r="M229" s="3"/>
      <c r="N229" s="34" t="s">
        <v>3689</v>
      </c>
      <c r="O229" s="16" t="s">
        <v>3689</v>
      </c>
      <c r="P229" s="16" t="s">
        <v>3689</v>
      </c>
      <c r="Q229" s="16" t="s">
        <v>3689</v>
      </c>
      <c r="R229" s="16" t="s">
        <v>3689</v>
      </c>
      <c r="S229" s="16" t="s">
        <v>3689</v>
      </c>
      <c r="T229" s="16" t="s">
        <v>3689</v>
      </c>
      <c r="U229" s="16" t="s">
        <v>3689</v>
      </c>
      <c r="V229" s="16" t="s">
        <v>3689</v>
      </c>
    </row>
    <row r="230" spans="1:22" ht="16.5" customHeight="1">
      <c r="A230" s="7">
        <v>220</v>
      </c>
      <c r="B230" s="19"/>
      <c r="C230" s="74" t="s">
        <v>2038</v>
      </c>
      <c r="D230" s="3" t="s">
        <v>2056</v>
      </c>
      <c r="E230" s="36">
        <v>110000</v>
      </c>
      <c r="F230" s="114">
        <f t="shared" si="40"/>
        <v>27500</v>
      </c>
      <c r="G230" s="18" t="s">
        <v>2060</v>
      </c>
      <c r="H230" s="22" t="s">
        <v>2905</v>
      </c>
      <c r="I230" s="26" t="s">
        <v>555</v>
      </c>
      <c r="J230" s="31" t="s">
        <v>562</v>
      </c>
      <c r="K230" s="31" t="s">
        <v>566</v>
      </c>
      <c r="L230" s="31" t="s">
        <v>570</v>
      </c>
      <c r="M230" s="3"/>
      <c r="N230" s="34" t="s">
        <v>3689</v>
      </c>
      <c r="O230" s="16" t="s">
        <v>3689</v>
      </c>
      <c r="P230" s="16" t="s">
        <v>3689</v>
      </c>
      <c r="Q230" s="16" t="s">
        <v>3689</v>
      </c>
      <c r="R230" s="16" t="s">
        <v>3689</v>
      </c>
      <c r="S230" s="16" t="s">
        <v>3689</v>
      </c>
      <c r="T230" s="16" t="s">
        <v>3689</v>
      </c>
      <c r="U230" s="16" t="s">
        <v>3689</v>
      </c>
      <c r="V230" s="16" t="s">
        <v>3689</v>
      </c>
    </row>
    <row r="231" spans="1:22" ht="16.5" customHeight="1">
      <c r="A231" s="7">
        <v>221</v>
      </c>
      <c r="B231" s="19"/>
      <c r="C231" s="77" t="s">
        <v>2039</v>
      </c>
      <c r="D231" s="3" t="s">
        <v>2057</v>
      </c>
      <c r="E231" s="36">
        <v>300000</v>
      </c>
      <c r="F231" s="114">
        <f t="shared" si="40"/>
        <v>75000</v>
      </c>
      <c r="G231" s="18" t="s">
        <v>2061</v>
      </c>
      <c r="H231" s="25" t="s">
        <v>2901</v>
      </c>
      <c r="I231" s="29" t="s">
        <v>2907</v>
      </c>
      <c r="J231" s="31" t="s">
        <v>560</v>
      </c>
      <c r="K231" s="31" t="s">
        <v>565</v>
      </c>
      <c r="L231" s="31"/>
      <c r="M231" s="3"/>
      <c r="N231" s="34" t="s">
        <v>3689</v>
      </c>
      <c r="O231" s="16" t="s">
        <v>3689</v>
      </c>
      <c r="P231" s="16" t="s">
        <v>3689</v>
      </c>
      <c r="Q231" s="16" t="s">
        <v>3689</v>
      </c>
      <c r="R231" s="16" t="s">
        <v>3689</v>
      </c>
      <c r="S231" s="16" t="s">
        <v>3689</v>
      </c>
      <c r="T231" s="16" t="s">
        <v>3689</v>
      </c>
      <c r="U231" s="16" t="s">
        <v>3689</v>
      </c>
      <c r="V231" s="16" t="s">
        <v>3689</v>
      </c>
    </row>
    <row r="232" spans="1:22" ht="16.5" customHeight="1">
      <c r="A232" s="7">
        <v>222</v>
      </c>
      <c r="B232" s="19"/>
      <c r="C232" s="77" t="s">
        <v>2040</v>
      </c>
      <c r="D232" s="3" t="s">
        <v>2057</v>
      </c>
      <c r="E232" s="36">
        <v>90000</v>
      </c>
      <c r="F232" s="114">
        <f t="shared" si="40"/>
        <v>22500</v>
      </c>
      <c r="G232" s="18" t="s">
        <v>2061</v>
      </c>
      <c r="H232" s="25" t="s">
        <v>2901</v>
      </c>
      <c r="I232" s="25" t="s">
        <v>2901</v>
      </c>
      <c r="J232" s="31" t="s">
        <v>560</v>
      </c>
      <c r="K232" s="31" t="s">
        <v>567</v>
      </c>
      <c r="L232" s="31" t="s">
        <v>2586</v>
      </c>
      <c r="M232" s="3"/>
      <c r="N232" s="34" t="s">
        <v>3689</v>
      </c>
      <c r="O232" s="16" t="s">
        <v>3689</v>
      </c>
      <c r="P232" s="16" t="s">
        <v>3689</v>
      </c>
      <c r="Q232" s="16" t="s">
        <v>3689</v>
      </c>
      <c r="R232" s="16" t="s">
        <v>3689</v>
      </c>
      <c r="S232" s="16" t="s">
        <v>3689</v>
      </c>
      <c r="T232" s="16" t="s">
        <v>3689</v>
      </c>
      <c r="U232" s="16" t="s">
        <v>3689</v>
      </c>
      <c r="V232" s="16" t="s">
        <v>3689</v>
      </c>
    </row>
    <row r="233" spans="1:22" ht="16.5" customHeight="1">
      <c r="A233" s="7">
        <v>223</v>
      </c>
      <c r="B233" s="19"/>
      <c r="C233" s="77" t="s">
        <v>2041</v>
      </c>
      <c r="D233" s="3" t="s">
        <v>2057</v>
      </c>
      <c r="E233" s="36">
        <v>140000</v>
      </c>
      <c r="F233" s="114">
        <f t="shared" si="40"/>
        <v>35000</v>
      </c>
      <c r="G233" s="18" t="s">
        <v>2061</v>
      </c>
      <c r="H233" s="25" t="s">
        <v>2901</v>
      </c>
      <c r="I233" s="25" t="s">
        <v>2901</v>
      </c>
      <c r="J233" s="31" t="s">
        <v>560</v>
      </c>
      <c r="K233" s="31" t="s">
        <v>566</v>
      </c>
      <c r="L233" s="31" t="s">
        <v>2586</v>
      </c>
      <c r="M233" s="3"/>
      <c r="N233" s="34" t="s">
        <v>3689</v>
      </c>
      <c r="O233" s="16" t="s">
        <v>3689</v>
      </c>
      <c r="P233" s="16" t="s">
        <v>3689</v>
      </c>
      <c r="Q233" s="16" t="s">
        <v>3689</v>
      </c>
      <c r="R233" s="16" t="s">
        <v>3689</v>
      </c>
      <c r="S233" s="16" t="s">
        <v>3689</v>
      </c>
      <c r="T233" s="16" t="s">
        <v>3689</v>
      </c>
      <c r="U233" s="16" t="s">
        <v>3689</v>
      </c>
      <c r="V233" s="16" t="s">
        <v>3689</v>
      </c>
    </row>
    <row r="234" spans="1:22" ht="16.5" customHeight="1">
      <c r="A234" s="7">
        <v>224</v>
      </c>
      <c r="B234" s="19"/>
      <c r="C234" s="77" t="s">
        <v>2042</v>
      </c>
      <c r="D234" s="3" t="s">
        <v>2057</v>
      </c>
      <c r="E234" s="36">
        <v>120000</v>
      </c>
      <c r="F234" s="114">
        <f t="shared" si="40"/>
        <v>30000</v>
      </c>
      <c r="G234" s="18" t="s">
        <v>2061</v>
      </c>
      <c r="H234" s="29" t="s">
        <v>2907</v>
      </c>
      <c r="I234" s="29" t="s">
        <v>2907</v>
      </c>
      <c r="J234" s="31" t="s">
        <v>560</v>
      </c>
      <c r="K234" s="31" t="s">
        <v>566</v>
      </c>
      <c r="L234" s="31"/>
      <c r="M234" s="3"/>
      <c r="N234" s="34" t="s">
        <v>3689</v>
      </c>
      <c r="O234" s="16" t="s">
        <v>3689</v>
      </c>
      <c r="P234" s="16" t="s">
        <v>3689</v>
      </c>
      <c r="Q234" s="16" t="s">
        <v>3689</v>
      </c>
      <c r="R234" s="16" t="s">
        <v>3689</v>
      </c>
      <c r="S234" s="16" t="s">
        <v>3689</v>
      </c>
      <c r="T234" s="16" t="s">
        <v>3689</v>
      </c>
      <c r="U234" s="16" t="s">
        <v>3689</v>
      </c>
      <c r="V234" s="16" t="s">
        <v>3689</v>
      </c>
    </row>
    <row r="235" spans="1:22" ht="16.5" customHeight="1">
      <c r="A235" s="7">
        <v>225</v>
      </c>
      <c r="B235" s="19"/>
      <c r="C235" s="77" t="s">
        <v>2043</v>
      </c>
      <c r="D235" s="3" t="s">
        <v>2057</v>
      </c>
      <c r="E235" s="36">
        <v>90000</v>
      </c>
      <c r="F235" s="114">
        <f t="shared" si="40"/>
        <v>22500</v>
      </c>
      <c r="G235" s="18" t="s">
        <v>2061</v>
      </c>
      <c r="H235" s="29" t="s">
        <v>2907</v>
      </c>
      <c r="I235" s="29" t="s">
        <v>2907</v>
      </c>
      <c r="J235" s="31" t="s">
        <v>560</v>
      </c>
      <c r="K235" s="31" t="s">
        <v>567</v>
      </c>
      <c r="L235" s="31"/>
      <c r="M235" s="3"/>
      <c r="N235" s="34" t="s">
        <v>3689</v>
      </c>
      <c r="O235" s="16" t="s">
        <v>3689</v>
      </c>
      <c r="P235" s="16" t="s">
        <v>3689</v>
      </c>
      <c r="Q235" s="16" t="s">
        <v>3689</v>
      </c>
      <c r="R235" s="16" t="s">
        <v>3689</v>
      </c>
      <c r="S235" s="16" t="s">
        <v>3689</v>
      </c>
      <c r="T235" s="16" t="s">
        <v>3689</v>
      </c>
      <c r="U235" s="16" t="s">
        <v>3689</v>
      </c>
      <c r="V235" s="16" t="s">
        <v>3689</v>
      </c>
    </row>
    <row r="236" spans="1:22" ht="16.5" customHeight="1">
      <c r="A236" s="7">
        <v>226</v>
      </c>
      <c r="B236" s="19"/>
      <c r="C236" s="77" t="s">
        <v>2044</v>
      </c>
      <c r="D236" s="3" t="s">
        <v>2057</v>
      </c>
      <c r="E236" s="36">
        <v>80000</v>
      </c>
      <c r="F236" s="114">
        <f t="shared" si="40"/>
        <v>20000</v>
      </c>
      <c r="G236" s="18" t="s">
        <v>2061</v>
      </c>
      <c r="H236" s="29" t="s">
        <v>2907</v>
      </c>
      <c r="I236" s="21" t="s">
        <v>2902</v>
      </c>
      <c r="J236" s="31" t="s">
        <v>560</v>
      </c>
      <c r="K236" s="31" t="s">
        <v>566</v>
      </c>
      <c r="L236" s="31"/>
      <c r="M236" s="3"/>
      <c r="N236" s="34" t="s">
        <v>3689</v>
      </c>
      <c r="O236" s="16" t="s">
        <v>3689</v>
      </c>
      <c r="P236" s="16" t="s">
        <v>3689</v>
      </c>
      <c r="Q236" s="16" t="s">
        <v>3689</v>
      </c>
      <c r="R236" s="16" t="s">
        <v>3689</v>
      </c>
      <c r="S236" s="16" t="s">
        <v>3689</v>
      </c>
      <c r="T236" s="16" t="s">
        <v>3689</v>
      </c>
      <c r="U236" s="16" t="s">
        <v>3689</v>
      </c>
      <c r="V236" s="16" t="s">
        <v>3689</v>
      </c>
    </row>
    <row r="237" spans="1:22" ht="16.5" customHeight="1">
      <c r="A237" s="7">
        <v>227</v>
      </c>
      <c r="B237" s="19"/>
      <c r="C237" s="77" t="s">
        <v>2045</v>
      </c>
      <c r="D237" s="3" t="s">
        <v>2057</v>
      </c>
      <c r="E237" s="36">
        <v>250000</v>
      </c>
      <c r="F237" s="114">
        <f t="shared" si="40"/>
        <v>62500</v>
      </c>
      <c r="G237" s="18" t="s">
        <v>2061</v>
      </c>
      <c r="H237" s="25" t="s">
        <v>2901</v>
      </c>
      <c r="I237" s="25" t="s">
        <v>2901</v>
      </c>
      <c r="J237" s="31" t="s">
        <v>560</v>
      </c>
      <c r="K237" s="31" t="s">
        <v>567</v>
      </c>
      <c r="L237" s="31" t="s">
        <v>2587</v>
      </c>
      <c r="M237" s="3"/>
      <c r="N237" s="34" t="s">
        <v>3689</v>
      </c>
      <c r="O237" s="16" t="s">
        <v>3689</v>
      </c>
      <c r="P237" s="16" t="s">
        <v>3689</v>
      </c>
      <c r="Q237" s="16" t="s">
        <v>3689</v>
      </c>
      <c r="R237" s="16" t="s">
        <v>3689</v>
      </c>
      <c r="S237" s="16" t="s">
        <v>3689</v>
      </c>
      <c r="T237" s="16" t="s">
        <v>3689</v>
      </c>
      <c r="U237" s="16" t="s">
        <v>3689</v>
      </c>
      <c r="V237" s="16" t="s">
        <v>3689</v>
      </c>
    </row>
    <row r="238" spans="1:22" ht="16.5" customHeight="1">
      <c r="A238" s="7">
        <v>228</v>
      </c>
      <c r="B238" s="19"/>
      <c r="C238" s="77" t="s">
        <v>2046</v>
      </c>
      <c r="D238" s="3" t="s">
        <v>2057</v>
      </c>
      <c r="E238" s="36">
        <v>220000</v>
      </c>
      <c r="F238" s="114">
        <f t="shared" si="40"/>
        <v>55000</v>
      </c>
      <c r="G238" s="18" t="s">
        <v>2061</v>
      </c>
      <c r="H238" s="25" t="s">
        <v>2901</v>
      </c>
      <c r="I238" s="25" t="s">
        <v>2901</v>
      </c>
      <c r="J238" s="31" t="s">
        <v>560</v>
      </c>
      <c r="K238" s="31" t="s">
        <v>566</v>
      </c>
      <c r="L238" s="31"/>
      <c r="M238" s="3"/>
      <c r="N238" s="34" t="s">
        <v>3689</v>
      </c>
      <c r="O238" s="16" t="s">
        <v>3689</v>
      </c>
      <c r="P238" s="16" t="s">
        <v>3689</v>
      </c>
      <c r="Q238" s="16" t="s">
        <v>3689</v>
      </c>
      <c r="R238" s="16" t="s">
        <v>3689</v>
      </c>
      <c r="S238" s="16" t="s">
        <v>3689</v>
      </c>
      <c r="T238" s="16" t="s">
        <v>3689</v>
      </c>
      <c r="U238" s="16" t="s">
        <v>3689</v>
      </c>
      <c r="V238" s="16" t="s">
        <v>3689</v>
      </c>
    </row>
    <row r="239" spans="1:22" ht="16.5" customHeight="1">
      <c r="A239" s="7">
        <v>229</v>
      </c>
      <c r="B239" s="19"/>
      <c r="C239" s="77" t="s">
        <v>2047</v>
      </c>
      <c r="D239" s="3" t="s">
        <v>2057</v>
      </c>
      <c r="E239" s="36">
        <v>180000</v>
      </c>
      <c r="F239" s="114">
        <f t="shared" si="40"/>
        <v>45000</v>
      </c>
      <c r="G239" s="18" t="s">
        <v>2061</v>
      </c>
      <c r="H239" s="25" t="s">
        <v>2901</v>
      </c>
      <c r="I239" s="29" t="s">
        <v>2907</v>
      </c>
      <c r="J239" s="31" t="s">
        <v>560</v>
      </c>
      <c r="K239" s="31" t="s">
        <v>567</v>
      </c>
      <c r="L239" s="31" t="s">
        <v>2587</v>
      </c>
      <c r="M239" s="3"/>
      <c r="N239" s="34" t="s">
        <v>3689</v>
      </c>
      <c r="O239" s="16" t="s">
        <v>3689</v>
      </c>
      <c r="P239" s="16" t="s">
        <v>3689</v>
      </c>
      <c r="Q239" s="16" t="s">
        <v>3689</v>
      </c>
      <c r="R239" s="16" t="s">
        <v>3689</v>
      </c>
      <c r="S239" s="16" t="s">
        <v>3689</v>
      </c>
      <c r="T239" s="16" t="s">
        <v>3689</v>
      </c>
      <c r="U239" s="16" t="s">
        <v>3689</v>
      </c>
      <c r="V239" s="16" t="s">
        <v>3689</v>
      </c>
    </row>
    <row r="240" spans="1:22" ht="16.5" customHeight="1">
      <c r="A240" s="7">
        <v>230</v>
      </c>
      <c r="B240" s="19"/>
      <c r="C240" s="77" t="s">
        <v>2048</v>
      </c>
      <c r="D240" s="3" t="s">
        <v>2057</v>
      </c>
      <c r="E240" s="36">
        <v>60000</v>
      </c>
      <c r="F240" s="114">
        <f t="shared" si="40"/>
        <v>15000</v>
      </c>
      <c r="G240" s="18" t="s">
        <v>2061</v>
      </c>
      <c r="H240" s="25" t="s">
        <v>2901</v>
      </c>
      <c r="I240" s="29" t="s">
        <v>2907</v>
      </c>
      <c r="J240" s="31" t="s">
        <v>560</v>
      </c>
      <c r="K240" s="31" t="s">
        <v>566</v>
      </c>
      <c r="L240" s="31"/>
      <c r="M240" s="3"/>
      <c r="N240" s="34" t="s">
        <v>3689</v>
      </c>
      <c r="O240" s="16" t="s">
        <v>3689</v>
      </c>
      <c r="P240" s="16" t="s">
        <v>3689</v>
      </c>
      <c r="Q240" s="16" t="s">
        <v>3689</v>
      </c>
      <c r="R240" s="16" t="s">
        <v>3689</v>
      </c>
      <c r="S240" s="16" t="s">
        <v>3689</v>
      </c>
      <c r="T240" s="16" t="s">
        <v>3689</v>
      </c>
      <c r="U240" s="16" t="s">
        <v>3689</v>
      </c>
      <c r="V240" s="16" t="s">
        <v>3689</v>
      </c>
    </row>
    <row r="241" spans="1:22" ht="16.5" customHeight="1">
      <c r="A241" s="7">
        <v>231</v>
      </c>
      <c r="B241" s="19"/>
      <c r="C241" s="72" t="s">
        <v>141</v>
      </c>
      <c r="D241" s="3" t="s">
        <v>2084</v>
      </c>
      <c r="E241" s="15">
        <v>1020</v>
      </c>
      <c r="F241" s="114">
        <f t="shared" si="40"/>
        <v>255</v>
      </c>
      <c r="G241" s="18"/>
      <c r="H241" s="22" t="s">
        <v>2905</v>
      </c>
      <c r="I241" s="28" t="s">
        <v>557</v>
      </c>
      <c r="J241" s="31" t="s">
        <v>2086</v>
      </c>
      <c r="K241" s="31" t="s">
        <v>566</v>
      </c>
      <c r="L241" s="31" t="s">
        <v>570</v>
      </c>
      <c r="M241" s="3"/>
      <c r="N241" s="33">
        <f t="shared" ref="N241:N304" si="41">ROUNDDOWN(F241*2.9844,0)</f>
        <v>761</v>
      </c>
      <c r="O241" s="15">
        <f t="shared" ref="O241:O304" si="42">ROUNDDOWN(F241*2.9,0)</f>
        <v>739</v>
      </c>
      <c r="P241" s="15">
        <f t="shared" ref="P241:P304" si="43">ROUNDDOWN(F241*2.85,0)</f>
        <v>726</v>
      </c>
      <c r="Q241" s="15">
        <f t="shared" ref="Q241:Q304" si="44">ROUNDDOWN(F241*2.8,0)</f>
        <v>714</v>
      </c>
      <c r="R241" s="15">
        <f t="shared" ref="R241:R304" si="45">ROUNDDOWN(F241*2.75,0)</f>
        <v>701</v>
      </c>
      <c r="S241" s="15">
        <f t="shared" ref="S241:S304" si="46">ROUNDDOWN(F241*2.5,0)</f>
        <v>637</v>
      </c>
      <c r="T241" s="15">
        <f t="shared" ref="T241:T304" si="47">ROUNDDOWN(F241*2.3,0)</f>
        <v>586</v>
      </c>
      <c r="U241" s="15">
        <f t="shared" ref="U241:U304" si="48">ROUNDDOWN(F241*2,0)</f>
        <v>510</v>
      </c>
      <c r="V241" s="15">
        <f t="shared" ref="V241:V304" si="49">ROUNDDOWN(F241*0,0)</f>
        <v>0</v>
      </c>
    </row>
    <row r="242" spans="1:22" ht="16.5" customHeight="1">
      <c r="A242" s="7">
        <v>232</v>
      </c>
      <c r="B242" s="19"/>
      <c r="C242" s="72" t="s">
        <v>142</v>
      </c>
      <c r="D242" s="3" t="s">
        <v>2084</v>
      </c>
      <c r="E242" s="15">
        <v>890</v>
      </c>
      <c r="F242" s="114">
        <f t="shared" si="40"/>
        <v>222</v>
      </c>
      <c r="G242" s="18"/>
      <c r="H242" s="24" t="s">
        <v>2908</v>
      </c>
      <c r="I242" s="24" t="s">
        <v>2908</v>
      </c>
      <c r="J242" s="31" t="s">
        <v>2086</v>
      </c>
      <c r="K242" s="31" t="s">
        <v>566</v>
      </c>
      <c r="L242" s="31"/>
      <c r="M242" s="3"/>
      <c r="N242" s="33">
        <f t="shared" si="41"/>
        <v>662</v>
      </c>
      <c r="O242" s="15">
        <f t="shared" si="42"/>
        <v>643</v>
      </c>
      <c r="P242" s="15">
        <f t="shared" si="43"/>
        <v>632</v>
      </c>
      <c r="Q242" s="15">
        <f t="shared" si="44"/>
        <v>621</v>
      </c>
      <c r="R242" s="15">
        <f t="shared" si="45"/>
        <v>610</v>
      </c>
      <c r="S242" s="15">
        <f t="shared" si="46"/>
        <v>555</v>
      </c>
      <c r="T242" s="15">
        <f t="shared" si="47"/>
        <v>510</v>
      </c>
      <c r="U242" s="15">
        <f t="shared" si="48"/>
        <v>444</v>
      </c>
      <c r="V242" s="15">
        <f t="shared" si="49"/>
        <v>0</v>
      </c>
    </row>
    <row r="243" spans="1:22" ht="16.5" customHeight="1">
      <c r="A243" s="7">
        <v>233</v>
      </c>
      <c r="B243" s="19"/>
      <c r="C243" s="72" t="s">
        <v>143</v>
      </c>
      <c r="D243" s="3" t="s">
        <v>2084</v>
      </c>
      <c r="E243" s="15">
        <v>880</v>
      </c>
      <c r="F243" s="114">
        <f t="shared" si="40"/>
        <v>220</v>
      </c>
      <c r="G243" s="18"/>
      <c r="H243" s="20" t="s">
        <v>2909</v>
      </c>
      <c r="I243" s="20" t="s">
        <v>2909</v>
      </c>
      <c r="J243" s="31" t="s">
        <v>2086</v>
      </c>
      <c r="K243" s="31" t="s">
        <v>566</v>
      </c>
      <c r="L243" s="31"/>
      <c r="M243" s="3"/>
      <c r="N243" s="33">
        <f t="shared" si="41"/>
        <v>656</v>
      </c>
      <c r="O243" s="15">
        <f t="shared" si="42"/>
        <v>638</v>
      </c>
      <c r="P243" s="15">
        <f t="shared" si="43"/>
        <v>627</v>
      </c>
      <c r="Q243" s="15">
        <f t="shared" si="44"/>
        <v>616</v>
      </c>
      <c r="R243" s="15">
        <f t="shared" si="45"/>
        <v>605</v>
      </c>
      <c r="S243" s="15">
        <f t="shared" si="46"/>
        <v>550</v>
      </c>
      <c r="T243" s="15">
        <f t="shared" si="47"/>
        <v>506</v>
      </c>
      <c r="U243" s="15">
        <f t="shared" si="48"/>
        <v>440</v>
      </c>
      <c r="V243" s="15">
        <f t="shared" si="49"/>
        <v>0</v>
      </c>
    </row>
    <row r="244" spans="1:22" ht="16.5" customHeight="1">
      <c r="A244" s="7">
        <v>234</v>
      </c>
      <c r="B244" s="19"/>
      <c r="C244" s="72" t="s">
        <v>144</v>
      </c>
      <c r="D244" s="3" t="s">
        <v>2084</v>
      </c>
      <c r="E244" s="15">
        <v>2180</v>
      </c>
      <c r="F244" s="114">
        <f t="shared" si="40"/>
        <v>545</v>
      </c>
      <c r="G244" s="18" t="s">
        <v>2088</v>
      </c>
      <c r="H244" s="20" t="s">
        <v>2909</v>
      </c>
      <c r="I244" s="20" t="s">
        <v>2909</v>
      </c>
      <c r="J244" s="31" t="s">
        <v>2086</v>
      </c>
      <c r="K244" s="31" t="s">
        <v>566</v>
      </c>
      <c r="L244" s="31"/>
      <c r="M244" s="3"/>
      <c r="N244" s="33">
        <f t="shared" si="41"/>
        <v>1626</v>
      </c>
      <c r="O244" s="15">
        <f t="shared" si="42"/>
        <v>1580</v>
      </c>
      <c r="P244" s="15">
        <f t="shared" si="43"/>
        <v>1553</v>
      </c>
      <c r="Q244" s="15">
        <f t="shared" si="44"/>
        <v>1526</v>
      </c>
      <c r="R244" s="15">
        <f t="shared" si="45"/>
        <v>1498</v>
      </c>
      <c r="S244" s="15">
        <f t="shared" si="46"/>
        <v>1362</v>
      </c>
      <c r="T244" s="15">
        <f t="shared" si="47"/>
        <v>1253</v>
      </c>
      <c r="U244" s="15">
        <f t="shared" si="48"/>
        <v>1090</v>
      </c>
      <c r="V244" s="15">
        <f t="shared" si="49"/>
        <v>0</v>
      </c>
    </row>
    <row r="245" spans="1:22" ht="16.5" customHeight="1">
      <c r="A245" s="7">
        <v>235</v>
      </c>
      <c r="B245" s="19"/>
      <c r="C245" s="72" t="s">
        <v>145</v>
      </c>
      <c r="D245" s="3" t="s">
        <v>2084</v>
      </c>
      <c r="E245" s="15">
        <v>3680</v>
      </c>
      <c r="F245" s="114">
        <f t="shared" si="40"/>
        <v>920</v>
      </c>
      <c r="G245" s="18"/>
      <c r="H245" s="20" t="s">
        <v>2909</v>
      </c>
      <c r="I245" s="20" t="s">
        <v>2909</v>
      </c>
      <c r="J245" s="31" t="s">
        <v>2086</v>
      </c>
      <c r="K245" s="31" t="s">
        <v>567</v>
      </c>
      <c r="L245" s="31"/>
      <c r="M245" s="3"/>
      <c r="N245" s="33">
        <f t="shared" si="41"/>
        <v>2745</v>
      </c>
      <c r="O245" s="15">
        <f t="shared" si="42"/>
        <v>2668</v>
      </c>
      <c r="P245" s="15">
        <f t="shared" si="43"/>
        <v>2622</v>
      </c>
      <c r="Q245" s="15">
        <f t="shared" si="44"/>
        <v>2576</v>
      </c>
      <c r="R245" s="15">
        <f t="shared" si="45"/>
        <v>2530</v>
      </c>
      <c r="S245" s="15">
        <f t="shared" si="46"/>
        <v>2300</v>
      </c>
      <c r="T245" s="15">
        <f t="shared" si="47"/>
        <v>2116</v>
      </c>
      <c r="U245" s="15">
        <f t="shared" si="48"/>
        <v>1840</v>
      </c>
      <c r="V245" s="15">
        <f t="shared" si="49"/>
        <v>0</v>
      </c>
    </row>
    <row r="246" spans="1:22" ht="16.5" customHeight="1">
      <c r="A246" s="7">
        <v>236</v>
      </c>
      <c r="B246" s="19"/>
      <c r="C246" s="72" t="s">
        <v>146</v>
      </c>
      <c r="D246" s="3" t="s">
        <v>2084</v>
      </c>
      <c r="E246" s="15">
        <v>3800</v>
      </c>
      <c r="F246" s="114">
        <f t="shared" si="40"/>
        <v>950</v>
      </c>
      <c r="G246" s="18" t="s">
        <v>2089</v>
      </c>
      <c r="H246" s="69" t="s">
        <v>2903</v>
      </c>
      <c r="I246" s="20" t="s">
        <v>2909</v>
      </c>
      <c r="J246" s="31" t="s">
        <v>2086</v>
      </c>
      <c r="K246" s="31" t="s">
        <v>567</v>
      </c>
      <c r="L246" s="31"/>
      <c r="M246" s="3"/>
      <c r="N246" s="33">
        <f t="shared" si="41"/>
        <v>2835</v>
      </c>
      <c r="O246" s="15">
        <f t="shared" si="42"/>
        <v>2755</v>
      </c>
      <c r="P246" s="15">
        <f t="shared" si="43"/>
        <v>2707</v>
      </c>
      <c r="Q246" s="15">
        <f t="shared" si="44"/>
        <v>2660</v>
      </c>
      <c r="R246" s="15">
        <f t="shared" si="45"/>
        <v>2612</v>
      </c>
      <c r="S246" s="15">
        <f t="shared" si="46"/>
        <v>2375</v>
      </c>
      <c r="T246" s="15">
        <f t="shared" si="47"/>
        <v>2185</v>
      </c>
      <c r="U246" s="15">
        <f t="shared" si="48"/>
        <v>1900</v>
      </c>
      <c r="V246" s="15">
        <f t="shared" si="49"/>
        <v>0</v>
      </c>
    </row>
    <row r="247" spans="1:22" ht="16.5" customHeight="1">
      <c r="A247" s="7">
        <v>237</v>
      </c>
      <c r="B247" s="19"/>
      <c r="C247" s="72" t="s">
        <v>147</v>
      </c>
      <c r="D247" s="3" t="s">
        <v>2084</v>
      </c>
      <c r="E247" s="15">
        <v>1100</v>
      </c>
      <c r="F247" s="114">
        <f t="shared" si="40"/>
        <v>275</v>
      </c>
      <c r="G247" s="18"/>
      <c r="H247" s="20" t="s">
        <v>2909</v>
      </c>
      <c r="I247" s="20" t="s">
        <v>2909</v>
      </c>
      <c r="J247" s="31" t="s">
        <v>2086</v>
      </c>
      <c r="K247" s="31" t="s">
        <v>567</v>
      </c>
      <c r="L247" s="31"/>
      <c r="M247" s="3"/>
      <c r="N247" s="33">
        <f t="shared" si="41"/>
        <v>820</v>
      </c>
      <c r="O247" s="15">
        <f t="shared" si="42"/>
        <v>797</v>
      </c>
      <c r="P247" s="15">
        <f t="shared" si="43"/>
        <v>783</v>
      </c>
      <c r="Q247" s="15">
        <f t="shared" si="44"/>
        <v>770</v>
      </c>
      <c r="R247" s="15">
        <f t="shared" si="45"/>
        <v>756</v>
      </c>
      <c r="S247" s="15">
        <f t="shared" si="46"/>
        <v>687</v>
      </c>
      <c r="T247" s="15">
        <f t="shared" si="47"/>
        <v>632</v>
      </c>
      <c r="U247" s="15">
        <f t="shared" si="48"/>
        <v>550</v>
      </c>
      <c r="V247" s="15">
        <f t="shared" si="49"/>
        <v>0</v>
      </c>
    </row>
    <row r="248" spans="1:22" ht="16.5" customHeight="1">
      <c r="A248" s="7">
        <v>238</v>
      </c>
      <c r="B248" s="19"/>
      <c r="C248" s="72" t="s">
        <v>148</v>
      </c>
      <c r="D248" s="3" t="s">
        <v>2084</v>
      </c>
      <c r="E248" s="15">
        <v>520</v>
      </c>
      <c r="F248" s="114">
        <f t="shared" si="40"/>
        <v>130</v>
      </c>
      <c r="G248" s="18"/>
      <c r="H248" s="28" t="s">
        <v>557</v>
      </c>
      <c r="I248" s="28" t="s">
        <v>557</v>
      </c>
      <c r="J248" s="31" t="s">
        <v>2086</v>
      </c>
      <c r="K248" s="31" t="s">
        <v>566</v>
      </c>
      <c r="L248" s="31"/>
      <c r="M248" s="3"/>
      <c r="N248" s="33">
        <f t="shared" si="41"/>
        <v>387</v>
      </c>
      <c r="O248" s="15">
        <f t="shared" si="42"/>
        <v>377</v>
      </c>
      <c r="P248" s="15">
        <f t="shared" si="43"/>
        <v>370</v>
      </c>
      <c r="Q248" s="15">
        <f t="shared" si="44"/>
        <v>364</v>
      </c>
      <c r="R248" s="15">
        <f t="shared" si="45"/>
        <v>357</v>
      </c>
      <c r="S248" s="15">
        <f t="shared" si="46"/>
        <v>325</v>
      </c>
      <c r="T248" s="15">
        <f t="shared" si="47"/>
        <v>299</v>
      </c>
      <c r="U248" s="15">
        <f t="shared" si="48"/>
        <v>260</v>
      </c>
      <c r="V248" s="15">
        <f t="shared" si="49"/>
        <v>0</v>
      </c>
    </row>
    <row r="249" spans="1:22" ht="16.5" customHeight="1">
      <c r="A249" s="7">
        <v>239</v>
      </c>
      <c r="B249" s="19"/>
      <c r="C249" s="72" t="s">
        <v>149</v>
      </c>
      <c r="D249" s="3" t="s">
        <v>2084</v>
      </c>
      <c r="E249" s="15">
        <v>2700</v>
      </c>
      <c r="F249" s="114">
        <f t="shared" si="40"/>
        <v>675</v>
      </c>
      <c r="G249" s="18" t="s">
        <v>2088</v>
      </c>
      <c r="H249" s="20" t="s">
        <v>2909</v>
      </c>
      <c r="I249" s="20" t="s">
        <v>2909</v>
      </c>
      <c r="J249" s="31" t="s">
        <v>2086</v>
      </c>
      <c r="K249" s="31" t="s">
        <v>566</v>
      </c>
      <c r="L249" s="31"/>
      <c r="M249" s="3"/>
      <c r="N249" s="33">
        <f t="shared" si="41"/>
        <v>2014</v>
      </c>
      <c r="O249" s="15">
        <f t="shared" si="42"/>
        <v>1957</v>
      </c>
      <c r="P249" s="15">
        <f t="shared" si="43"/>
        <v>1923</v>
      </c>
      <c r="Q249" s="15">
        <f t="shared" si="44"/>
        <v>1890</v>
      </c>
      <c r="R249" s="15">
        <f t="shared" si="45"/>
        <v>1856</v>
      </c>
      <c r="S249" s="15">
        <f t="shared" si="46"/>
        <v>1687</v>
      </c>
      <c r="T249" s="15">
        <f t="shared" si="47"/>
        <v>1552</v>
      </c>
      <c r="U249" s="15">
        <f t="shared" si="48"/>
        <v>1350</v>
      </c>
      <c r="V249" s="15">
        <f t="shared" si="49"/>
        <v>0</v>
      </c>
    </row>
    <row r="250" spans="1:22" ht="16.5" customHeight="1">
      <c r="A250" s="7">
        <v>240</v>
      </c>
      <c r="B250" s="19"/>
      <c r="C250" s="72" t="s">
        <v>150</v>
      </c>
      <c r="D250" s="3" t="s">
        <v>2084</v>
      </c>
      <c r="E250" s="15">
        <v>1230</v>
      </c>
      <c r="F250" s="114">
        <f t="shared" si="40"/>
        <v>307</v>
      </c>
      <c r="G250" s="18"/>
      <c r="H250" s="20" t="s">
        <v>2909</v>
      </c>
      <c r="I250" s="20" t="s">
        <v>2909</v>
      </c>
      <c r="J250" s="31" t="s">
        <v>2086</v>
      </c>
      <c r="K250" s="31" t="s">
        <v>566</v>
      </c>
      <c r="L250" s="31"/>
      <c r="M250" s="3"/>
      <c r="N250" s="33">
        <f t="shared" si="41"/>
        <v>916</v>
      </c>
      <c r="O250" s="15">
        <f t="shared" si="42"/>
        <v>890</v>
      </c>
      <c r="P250" s="15">
        <f t="shared" si="43"/>
        <v>874</v>
      </c>
      <c r="Q250" s="15">
        <f t="shared" si="44"/>
        <v>859</v>
      </c>
      <c r="R250" s="15">
        <f t="shared" si="45"/>
        <v>844</v>
      </c>
      <c r="S250" s="15">
        <f t="shared" si="46"/>
        <v>767</v>
      </c>
      <c r="T250" s="15">
        <f t="shared" si="47"/>
        <v>706</v>
      </c>
      <c r="U250" s="15">
        <f t="shared" si="48"/>
        <v>614</v>
      </c>
      <c r="V250" s="15">
        <f t="shared" si="49"/>
        <v>0</v>
      </c>
    </row>
    <row r="251" spans="1:22" ht="16.5" customHeight="1">
      <c r="A251" s="7">
        <v>241</v>
      </c>
      <c r="B251" s="19"/>
      <c r="C251" s="77" t="s">
        <v>151</v>
      </c>
      <c r="D251" s="3" t="s">
        <v>2090</v>
      </c>
      <c r="E251" s="15">
        <v>1800</v>
      </c>
      <c r="F251" s="114">
        <f t="shared" si="40"/>
        <v>450</v>
      </c>
      <c r="G251" s="18"/>
      <c r="H251" s="28" t="s">
        <v>557</v>
      </c>
      <c r="I251" s="20" t="s">
        <v>2909</v>
      </c>
      <c r="J251" s="31" t="s">
        <v>2092</v>
      </c>
      <c r="K251" s="31" t="s">
        <v>566</v>
      </c>
      <c r="L251" s="31"/>
      <c r="M251" s="3"/>
      <c r="N251" s="33">
        <f t="shared" si="41"/>
        <v>1342</v>
      </c>
      <c r="O251" s="15">
        <f t="shared" si="42"/>
        <v>1305</v>
      </c>
      <c r="P251" s="15">
        <f t="shared" si="43"/>
        <v>1282</v>
      </c>
      <c r="Q251" s="15">
        <f t="shared" si="44"/>
        <v>1260</v>
      </c>
      <c r="R251" s="15">
        <f t="shared" si="45"/>
        <v>1237</v>
      </c>
      <c r="S251" s="15">
        <f t="shared" si="46"/>
        <v>1125</v>
      </c>
      <c r="T251" s="15">
        <f t="shared" si="47"/>
        <v>1035</v>
      </c>
      <c r="U251" s="15">
        <f t="shared" si="48"/>
        <v>900</v>
      </c>
      <c r="V251" s="15">
        <f t="shared" si="49"/>
        <v>0</v>
      </c>
    </row>
    <row r="252" spans="1:22" ht="16.5" customHeight="1">
      <c r="A252" s="7">
        <v>242</v>
      </c>
      <c r="B252" s="19"/>
      <c r="C252" s="77" t="s">
        <v>152</v>
      </c>
      <c r="D252" s="3" t="s">
        <v>2090</v>
      </c>
      <c r="E252" s="15">
        <v>32000</v>
      </c>
      <c r="F252" s="114">
        <f t="shared" si="40"/>
        <v>8000</v>
      </c>
      <c r="G252" s="18" t="s">
        <v>550</v>
      </c>
      <c r="H252" s="28" t="s">
        <v>557</v>
      </c>
      <c r="I252" s="28" t="s">
        <v>557</v>
      </c>
      <c r="J252" s="31" t="s">
        <v>2092</v>
      </c>
      <c r="K252" s="31" t="s">
        <v>565</v>
      </c>
      <c r="L252" s="31"/>
      <c r="M252" s="3"/>
      <c r="N252" s="33">
        <f t="shared" si="41"/>
        <v>23875</v>
      </c>
      <c r="O252" s="15">
        <f t="shared" si="42"/>
        <v>23200</v>
      </c>
      <c r="P252" s="15">
        <f t="shared" si="43"/>
        <v>22800</v>
      </c>
      <c r="Q252" s="15">
        <f t="shared" si="44"/>
        <v>22400</v>
      </c>
      <c r="R252" s="15">
        <f t="shared" si="45"/>
        <v>22000</v>
      </c>
      <c r="S252" s="15">
        <f t="shared" si="46"/>
        <v>20000</v>
      </c>
      <c r="T252" s="15">
        <f t="shared" si="47"/>
        <v>18400</v>
      </c>
      <c r="U252" s="15">
        <f t="shared" si="48"/>
        <v>16000</v>
      </c>
      <c r="V252" s="15">
        <f t="shared" si="49"/>
        <v>0</v>
      </c>
    </row>
    <row r="253" spans="1:22" ht="16.5" customHeight="1">
      <c r="A253" s="7">
        <v>243</v>
      </c>
      <c r="B253" s="19"/>
      <c r="C253" s="77" t="s">
        <v>153</v>
      </c>
      <c r="D253" s="3" t="s">
        <v>2090</v>
      </c>
      <c r="E253" s="15">
        <v>3200</v>
      </c>
      <c r="F253" s="114">
        <f t="shared" si="40"/>
        <v>800</v>
      </c>
      <c r="G253" s="18"/>
      <c r="H253" s="28" t="s">
        <v>557</v>
      </c>
      <c r="I253" s="21" t="s">
        <v>2902</v>
      </c>
      <c r="J253" s="31" t="s">
        <v>2092</v>
      </c>
      <c r="K253" s="31" t="s">
        <v>565</v>
      </c>
      <c r="L253" s="31"/>
      <c r="M253" s="3"/>
      <c r="N253" s="33">
        <f t="shared" si="41"/>
        <v>2387</v>
      </c>
      <c r="O253" s="15">
        <f t="shared" si="42"/>
        <v>2320</v>
      </c>
      <c r="P253" s="15">
        <f t="shared" si="43"/>
        <v>2280</v>
      </c>
      <c r="Q253" s="15">
        <f t="shared" si="44"/>
        <v>2240</v>
      </c>
      <c r="R253" s="15">
        <f t="shared" si="45"/>
        <v>2200</v>
      </c>
      <c r="S253" s="15">
        <f t="shared" si="46"/>
        <v>2000</v>
      </c>
      <c r="T253" s="15">
        <f t="shared" si="47"/>
        <v>1840</v>
      </c>
      <c r="U253" s="15">
        <f t="shared" si="48"/>
        <v>1600</v>
      </c>
      <c r="V253" s="15">
        <f t="shared" si="49"/>
        <v>0</v>
      </c>
    </row>
    <row r="254" spans="1:22" ht="16.5" customHeight="1">
      <c r="A254" s="7">
        <v>244</v>
      </c>
      <c r="B254" s="19"/>
      <c r="C254" s="77" t="s">
        <v>154</v>
      </c>
      <c r="D254" s="3" t="s">
        <v>2090</v>
      </c>
      <c r="E254" s="15">
        <v>2400</v>
      </c>
      <c r="F254" s="114">
        <f t="shared" si="40"/>
        <v>600</v>
      </c>
      <c r="G254" s="18" t="s">
        <v>2088</v>
      </c>
      <c r="H254" s="22" t="s">
        <v>2905</v>
      </c>
      <c r="I254" s="29" t="s">
        <v>2906</v>
      </c>
      <c r="J254" s="31" t="s">
        <v>2093</v>
      </c>
      <c r="K254" s="31" t="s">
        <v>567</v>
      </c>
      <c r="L254" s="31"/>
      <c r="M254" s="3"/>
      <c r="N254" s="33">
        <f t="shared" si="41"/>
        <v>1790</v>
      </c>
      <c r="O254" s="15">
        <f t="shared" si="42"/>
        <v>1740</v>
      </c>
      <c r="P254" s="15">
        <f t="shared" si="43"/>
        <v>1710</v>
      </c>
      <c r="Q254" s="15">
        <f t="shared" si="44"/>
        <v>1680</v>
      </c>
      <c r="R254" s="15">
        <f t="shared" si="45"/>
        <v>1650</v>
      </c>
      <c r="S254" s="15">
        <f t="shared" si="46"/>
        <v>1500</v>
      </c>
      <c r="T254" s="15">
        <f t="shared" si="47"/>
        <v>1380</v>
      </c>
      <c r="U254" s="15">
        <f t="shared" si="48"/>
        <v>1200</v>
      </c>
      <c r="V254" s="15">
        <f t="shared" si="49"/>
        <v>0</v>
      </c>
    </row>
    <row r="255" spans="1:22" ht="16.5" customHeight="1">
      <c r="A255" s="7">
        <v>245</v>
      </c>
      <c r="B255" s="19"/>
      <c r="C255" s="77" t="s">
        <v>155</v>
      </c>
      <c r="D255" s="3" t="s">
        <v>2094</v>
      </c>
      <c r="E255" s="15">
        <v>2560</v>
      </c>
      <c r="F255" s="114">
        <f t="shared" si="40"/>
        <v>640</v>
      </c>
      <c r="G255" s="18"/>
      <c r="H255" s="28" t="s">
        <v>557</v>
      </c>
      <c r="I255" s="28" t="s">
        <v>557</v>
      </c>
      <c r="J255" s="31" t="s">
        <v>2093</v>
      </c>
      <c r="K255" s="31" t="s">
        <v>567</v>
      </c>
      <c r="L255" s="31"/>
      <c r="M255" s="3"/>
      <c r="N255" s="33">
        <f t="shared" si="41"/>
        <v>1910</v>
      </c>
      <c r="O255" s="15">
        <f t="shared" si="42"/>
        <v>1856</v>
      </c>
      <c r="P255" s="15">
        <f t="shared" si="43"/>
        <v>1824</v>
      </c>
      <c r="Q255" s="15">
        <f t="shared" si="44"/>
        <v>1792</v>
      </c>
      <c r="R255" s="15">
        <f t="shared" si="45"/>
        <v>1760</v>
      </c>
      <c r="S255" s="15">
        <f t="shared" si="46"/>
        <v>1600</v>
      </c>
      <c r="T255" s="15">
        <f t="shared" si="47"/>
        <v>1472</v>
      </c>
      <c r="U255" s="15">
        <f t="shared" si="48"/>
        <v>1280</v>
      </c>
      <c r="V255" s="15">
        <f t="shared" si="49"/>
        <v>0</v>
      </c>
    </row>
    <row r="256" spans="1:22" ht="16.5" customHeight="1">
      <c r="A256" s="7">
        <v>246</v>
      </c>
      <c r="B256" s="19"/>
      <c r="C256" s="77" t="s">
        <v>156</v>
      </c>
      <c r="D256" s="3" t="s">
        <v>2094</v>
      </c>
      <c r="E256" s="15">
        <v>2600</v>
      </c>
      <c r="F256" s="114">
        <f t="shared" si="40"/>
        <v>650</v>
      </c>
      <c r="G256" s="18"/>
      <c r="H256" s="28" t="s">
        <v>557</v>
      </c>
      <c r="I256" s="28" t="s">
        <v>557</v>
      </c>
      <c r="J256" s="31" t="s">
        <v>2093</v>
      </c>
      <c r="K256" s="31" t="s">
        <v>567</v>
      </c>
      <c r="L256" s="31"/>
      <c r="M256" s="3"/>
      <c r="N256" s="33">
        <f t="shared" si="41"/>
        <v>1939</v>
      </c>
      <c r="O256" s="15">
        <f t="shared" si="42"/>
        <v>1885</v>
      </c>
      <c r="P256" s="15">
        <f t="shared" si="43"/>
        <v>1852</v>
      </c>
      <c r="Q256" s="15">
        <f t="shared" si="44"/>
        <v>1820</v>
      </c>
      <c r="R256" s="15">
        <f t="shared" si="45"/>
        <v>1787</v>
      </c>
      <c r="S256" s="15">
        <f t="shared" si="46"/>
        <v>1625</v>
      </c>
      <c r="T256" s="15">
        <f t="shared" si="47"/>
        <v>1495</v>
      </c>
      <c r="U256" s="15">
        <f t="shared" si="48"/>
        <v>1300</v>
      </c>
      <c r="V256" s="15">
        <f t="shared" si="49"/>
        <v>0</v>
      </c>
    </row>
    <row r="257" spans="1:22" ht="16.5" customHeight="1">
      <c r="A257" s="7">
        <v>247</v>
      </c>
      <c r="B257" s="19"/>
      <c r="C257" s="77" t="s">
        <v>157</v>
      </c>
      <c r="D257" s="3" t="s">
        <v>2094</v>
      </c>
      <c r="E257" s="15">
        <v>2780</v>
      </c>
      <c r="F257" s="114">
        <f t="shared" si="40"/>
        <v>695</v>
      </c>
      <c r="G257" s="18" t="s">
        <v>2095</v>
      </c>
      <c r="H257" s="22" t="s">
        <v>2905</v>
      </c>
      <c r="I257" s="22" t="s">
        <v>2905</v>
      </c>
      <c r="J257" s="31" t="s">
        <v>2093</v>
      </c>
      <c r="K257" s="31" t="s">
        <v>567</v>
      </c>
      <c r="L257" s="31"/>
      <c r="M257" s="3"/>
      <c r="N257" s="33">
        <f t="shared" si="41"/>
        <v>2074</v>
      </c>
      <c r="O257" s="15">
        <f t="shared" si="42"/>
        <v>2015</v>
      </c>
      <c r="P257" s="15">
        <f t="shared" si="43"/>
        <v>1980</v>
      </c>
      <c r="Q257" s="15">
        <f t="shared" si="44"/>
        <v>1946</v>
      </c>
      <c r="R257" s="15">
        <f t="shared" si="45"/>
        <v>1911</v>
      </c>
      <c r="S257" s="15">
        <f t="shared" si="46"/>
        <v>1737</v>
      </c>
      <c r="T257" s="15">
        <f t="shared" si="47"/>
        <v>1598</v>
      </c>
      <c r="U257" s="15">
        <f t="shared" si="48"/>
        <v>1390</v>
      </c>
      <c r="V257" s="15">
        <f t="shared" si="49"/>
        <v>0</v>
      </c>
    </row>
    <row r="258" spans="1:22" ht="16.5" customHeight="1">
      <c r="A258" s="7">
        <v>248</v>
      </c>
      <c r="B258" s="19"/>
      <c r="C258" s="77" t="s">
        <v>158</v>
      </c>
      <c r="D258" s="3" t="s">
        <v>2094</v>
      </c>
      <c r="E258" s="15">
        <v>2800</v>
      </c>
      <c r="F258" s="114">
        <f t="shared" si="40"/>
        <v>700</v>
      </c>
      <c r="G258" s="18"/>
      <c r="H258" s="22" t="s">
        <v>2905</v>
      </c>
      <c r="I258" s="22" t="s">
        <v>2905</v>
      </c>
      <c r="J258" s="31" t="s">
        <v>2093</v>
      </c>
      <c r="K258" s="31" t="s">
        <v>566</v>
      </c>
      <c r="L258" s="31"/>
      <c r="M258" s="3"/>
      <c r="N258" s="33">
        <f t="shared" si="41"/>
        <v>2089</v>
      </c>
      <c r="O258" s="15">
        <f t="shared" si="42"/>
        <v>2030</v>
      </c>
      <c r="P258" s="15">
        <f t="shared" si="43"/>
        <v>1995</v>
      </c>
      <c r="Q258" s="15">
        <f t="shared" si="44"/>
        <v>1960</v>
      </c>
      <c r="R258" s="15">
        <f t="shared" si="45"/>
        <v>1925</v>
      </c>
      <c r="S258" s="15">
        <f t="shared" si="46"/>
        <v>1750</v>
      </c>
      <c r="T258" s="15">
        <f t="shared" si="47"/>
        <v>1610</v>
      </c>
      <c r="U258" s="15">
        <f t="shared" si="48"/>
        <v>1400</v>
      </c>
      <c r="V258" s="15">
        <f t="shared" si="49"/>
        <v>0</v>
      </c>
    </row>
    <row r="259" spans="1:22" ht="16.5" customHeight="1">
      <c r="A259" s="7">
        <v>249</v>
      </c>
      <c r="B259" s="19"/>
      <c r="C259" s="77" t="s">
        <v>159</v>
      </c>
      <c r="D259" s="3" t="s">
        <v>2094</v>
      </c>
      <c r="E259" s="15">
        <v>2800</v>
      </c>
      <c r="F259" s="114">
        <f t="shared" si="40"/>
        <v>700</v>
      </c>
      <c r="G259" s="18"/>
      <c r="H259" s="28" t="s">
        <v>557</v>
      </c>
      <c r="I259" s="28" t="s">
        <v>557</v>
      </c>
      <c r="J259" s="31" t="s">
        <v>2093</v>
      </c>
      <c r="K259" s="31" t="s">
        <v>565</v>
      </c>
      <c r="L259" s="31"/>
      <c r="M259" s="3"/>
      <c r="N259" s="33">
        <f t="shared" si="41"/>
        <v>2089</v>
      </c>
      <c r="O259" s="15">
        <f t="shared" si="42"/>
        <v>2030</v>
      </c>
      <c r="P259" s="15">
        <f t="shared" si="43"/>
        <v>1995</v>
      </c>
      <c r="Q259" s="15">
        <f t="shared" si="44"/>
        <v>1960</v>
      </c>
      <c r="R259" s="15">
        <f t="shared" si="45"/>
        <v>1925</v>
      </c>
      <c r="S259" s="15">
        <f t="shared" si="46"/>
        <v>1750</v>
      </c>
      <c r="T259" s="15">
        <f t="shared" si="47"/>
        <v>1610</v>
      </c>
      <c r="U259" s="15">
        <f t="shared" si="48"/>
        <v>1400</v>
      </c>
      <c r="V259" s="15">
        <f t="shared" si="49"/>
        <v>0</v>
      </c>
    </row>
    <row r="260" spans="1:22" ht="16.5" customHeight="1">
      <c r="A260" s="7">
        <v>250</v>
      </c>
      <c r="B260" s="19"/>
      <c r="C260" s="77" t="s">
        <v>160</v>
      </c>
      <c r="D260" s="3" t="s">
        <v>2094</v>
      </c>
      <c r="E260" s="15">
        <v>2400</v>
      </c>
      <c r="F260" s="114">
        <f t="shared" si="40"/>
        <v>600</v>
      </c>
      <c r="G260" s="18"/>
      <c r="H260" s="28" t="s">
        <v>557</v>
      </c>
      <c r="I260" s="21" t="s">
        <v>2902</v>
      </c>
      <c r="J260" s="31" t="s">
        <v>2093</v>
      </c>
      <c r="K260" s="31" t="s">
        <v>565</v>
      </c>
      <c r="L260" s="31"/>
      <c r="M260" s="3"/>
      <c r="N260" s="33">
        <f t="shared" si="41"/>
        <v>1790</v>
      </c>
      <c r="O260" s="15">
        <f t="shared" si="42"/>
        <v>1740</v>
      </c>
      <c r="P260" s="15">
        <f t="shared" si="43"/>
        <v>1710</v>
      </c>
      <c r="Q260" s="15">
        <f t="shared" si="44"/>
        <v>1680</v>
      </c>
      <c r="R260" s="15">
        <f t="shared" si="45"/>
        <v>1650</v>
      </c>
      <c r="S260" s="15">
        <f t="shared" si="46"/>
        <v>1500</v>
      </c>
      <c r="T260" s="15">
        <f t="shared" si="47"/>
        <v>1380</v>
      </c>
      <c r="U260" s="15">
        <f t="shared" si="48"/>
        <v>1200</v>
      </c>
      <c r="V260" s="15">
        <f t="shared" si="49"/>
        <v>0</v>
      </c>
    </row>
    <row r="261" spans="1:22" ht="16.5" customHeight="1">
      <c r="A261" s="7">
        <v>251</v>
      </c>
      <c r="B261" s="19"/>
      <c r="C261" s="72" t="s">
        <v>161</v>
      </c>
      <c r="D261" s="3" t="s">
        <v>2096</v>
      </c>
      <c r="E261" s="15">
        <v>600</v>
      </c>
      <c r="F261" s="114">
        <f t="shared" si="40"/>
        <v>150</v>
      </c>
      <c r="G261" s="18"/>
      <c r="H261" s="29" t="s">
        <v>2906</v>
      </c>
      <c r="I261" s="29" t="s">
        <v>2906</v>
      </c>
      <c r="J261" s="31" t="s">
        <v>2098</v>
      </c>
      <c r="K261" s="31" t="s">
        <v>566</v>
      </c>
      <c r="L261" s="31"/>
      <c r="M261" s="3"/>
      <c r="N261" s="33">
        <f t="shared" si="41"/>
        <v>447</v>
      </c>
      <c r="O261" s="15">
        <f t="shared" si="42"/>
        <v>435</v>
      </c>
      <c r="P261" s="15">
        <f t="shared" si="43"/>
        <v>427</v>
      </c>
      <c r="Q261" s="15">
        <f t="shared" si="44"/>
        <v>420</v>
      </c>
      <c r="R261" s="15">
        <f t="shared" si="45"/>
        <v>412</v>
      </c>
      <c r="S261" s="15">
        <f t="shared" si="46"/>
        <v>375</v>
      </c>
      <c r="T261" s="15">
        <f t="shared" si="47"/>
        <v>345</v>
      </c>
      <c r="U261" s="15">
        <f t="shared" si="48"/>
        <v>300</v>
      </c>
      <c r="V261" s="15">
        <f t="shared" si="49"/>
        <v>0</v>
      </c>
    </row>
    <row r="262" spans="1:22" ht="16.5" customHeight="1">
      <c r="A262" s="7">
        <v>252</v>
      </c>
      <c r="B262" s="19"/>
      <c r="C262" s="72" t="s">
        <v>162</v>
      </c>
      <c r="D262" s="3" t="s">
        <v>2096</v>
      </c>
      <c r="E262" s="15">
        <v>800</v>
      </c>
      <c r="F262" s="114">
        <f t="shared" si="40"/>
        <v>200</v>
      </c>
      <c r="G262" s="18"/>
      <c r="H262" s="29" t="s">
        <v>2906</v>
      </c>
      <c r="I262" s="29" t="s">
        <v>2906</v>
      </c>
      <c r="J262" s="31" t="s">
        <v>2086</v>
      </c>
      <c r="K262" s="31" t="s">
        <v>566</v>
      </c>
      <c r="L262" s="31"/>
      <c r="M262" s="3"/>
      <c r="N262" s="33">
        <f t="shared" si="41"/>
        <v>596</v>
      </c>
      <c r="O262" s="15">
        <f t="shared" si="42"/>
        <v>580</v>
      </c>
      <c r="P262" s="15">
        <f t="shared" si="43"/>
        <v>570</v>
      </c>
      <c r="Q262" s="15">
        <f t="shared" si="44"/>
        <v>560</v>
      </c>
      <c r="R262" s="15">
        <f t="shared" si="45"/>
        <v>550</v>
      </c>
      <c r="S262" s="15">
        <f t="shared" si="46"/>
        <v>500</v>
      </c>
      <c r="T262" s="15">
        <f t="shared" si="47"/>
        <v>460</v>
      </c>
      <c r="U262" s="15">
        <f t="shared" si="48"/>
        <v>400</v>
      </c>
      <c r="V262" s="15">
        <f t="shared" si="49"/>
        <v>0</v>
      </c>
    </row>
    <row r="263" spans="1:22" ht="16.5" customHeight="1">
      <c r="A263" s="7">
        <v>253</v>
      </c>
      <c r="B263" s="19"/>
      <c r="C263" s="72" t="s">
        <v>163</v>
      </c>
      <c r="D263" s="3" t="s">
        <v>2096</v>
      </c>
      <c r="E263" s="15">
        <v>1200</v>
      </c>
      <c r="F263" s="114">
        <f t="shared" si="40"/>
        <v>300</v>
      </c>
      <c r="G263" s="18"/>
      <c r="H263" s="29" t="s">
        <v>2906</v>
      </c>
      <c r="I263" s="29" t="s">
        <v>2906</v>
      </c>
      <c r="J263" s="31" t="s">
        <v>2098</v>
      </c>
      <c r="K263" s="31" t="s">
        <v>567</v>
      </c>
      <c r="L263" s="31"/>
      <c r="M263" s="3"/>
      <c r="N263" s="33">
        <f t="shared" si="41"/>
        <v>895</v>
      </c>
      <c r="O263" s="15">
        <f t="shared" si="42"/>
        <v>870</v>
      </c>
      <c r="P263" s="15">
        <f t="shared" si="43"/>
        <v>855</v>
      </c>
      <c r="Q263" s="15">
        <f t="shared" si="44"/>
        <v>840</v>
      </c>
      <c r="R263" s="15">
        <f t="shared" si="45"/>
        <v>825</v>
      </c>
      <c r="S263" s="15">
        <f t="shared" si="46"/>
        <v>750</v>
      </c>
      <c r="T263" s="15">
        <f t="shared" si="47"/>
        <v>690</v>
      </c>
      <c r="U263" s="15">
        <f t="shared" si="48"/>
        <v>600</v>
      </c>
      <c r="V263" s="15">
        <f t="shared" si="49"/>
        <v>0</v>
      </c>
    </row>
    <row r="264" spans="1:22" ht="16.5" customHeight="1">
      <c r="A264" s="7">
        <v>254</v>
      </c>
      <c r="B264" s="19"/>
      <c r="C264" s="72" t="s">
        <v>164</v>
      </c>
      <c r="D264" s="3" t="s">
        <v>2096</v>
      </c>
      <c r="E264" s="15">
        <v>1000</v>
      </c>
      <c r="F264" s="114">
        <f t="shared" si="40"/>
        <v>250</v>
      </c>
      <c r="G264" s="18"/>
      <c r="H264" s="28" t="s">
        <v>557</v>
      </c>
      <c r="I264" s="28" t="s">
        <v>557</v>
      </c>
      <c r="J264" s="31" t="s">
        <v>2086</v>
      </c>
      <c r="K264" s="31" t="s">
        <v>566</v>
      </c>
      <c r="L264" s="31" t="s">
        <v>2588</v>
      </c>
      <c r="M264" s="3"/>
      <c r="N264" s="33">
        <f t="shared" si="41"/>
        <v>746</v>
      </c>
      <c r="O264" s="15">
        <f t="shared" si="42"/>
        <v>725</v>
      </c>
      <c r="P264" s="15">
        <f t="shared" si="43"/>
        <v>712</v>
      </c>
      <c r="Q264" s="15">
        <f t="shared" si="44"/>
        <v>700</v>
      </c>
      <c r="R264" s="15">
        <f t="shared" si="45"/>
        <v>687</v>
      </c>
      <c r="S264" s="15">
        <f t="shared" si="46"/>
        <v>625</v>
      </c>
      <c r="T264" s="15">
        <f t="shared" si="47"/>
        <v>575</v>
      </c>
      <c r="U264" s="15">
        <f t="shared" si="48"/>
        <v>500</v>
      </c>
      <c r="V264" s="15">
        <f t="shared" si="49"/>
        <v>0</v>
      </c>
    </row>
    <row r="265" spans="1:22" ht="16.5" customHeight="1">
      <c r="A265" s="7">
        <v>255</v>
      </c>
      <c r="B265" s="19"/>
      <c r="C265" s="72" t="s">
        <v>165</v>
      </c>
      <c r="D265" s="3" t="s">
        <v>2096</v>
      </c>
      <c r="E265" s="15">
        <v>600</v>
      </c>
      <c r="F265" s="114">
        <f t="shared" ref="F265:F328" si="50">ROUNDDOWN(E265/4,0)</f>
        <v>150</v>
      </c>
      <c r="G265" s="18"/>
      <c r="H265" s="29" t="s">
        <v>2906</v>
      </c>
      <c r="I265" s="29" t="s">
        <v>2906</v>
      </c>
      <c r="J265" s="31" t="s">
        <v>2098</v>
      </c>
      <c r="K265" s="31" t="s">
        <v>566</v>
      </c>
      <c r="L265" s="31" t="s">
        <v>570</v>
      </c>
      <c r="M265" s="3"/>
      <c r="N265" s="33">
        <f t="shared" si="41"/>
        <v>447</v>
      </c>
      <c r="O265" s="15">
        <f t="shared" si="42"/>
        <v>435</v>
      </c>
      <c r="P265" s="15">
        <f t="shared" si="43"/>
        <v>427</v>
      </c>
      <c r="Q265" s="15">
        <f t="shared" si="44"/>
        <v>420</v>
      </c>
      <c r="R265" s="15">
        <f t="shared" si="45"/>
        <v>412</v>
      </c>
      <c r="S265" s="15">
        <f t="shared" si="46"/>
        <v>375</v>
      </c>
      <c r="T265" s="15">
        <f t="shared" si="47"/>
        <v>345</v>
      </c>
      <c r="U265" s="15">
        <f t="shared" si="48"/>
        <v>300</v>
      </c>
      <c r="V265" s="15">
        <f t="shared" si="49"/>
        <v>0</v>
      </c>
    </row>
    <row r="266" spans="1:22" ht="16.5" customHeight="1">
      <c r="A266" s="7">
        <v>256</v>
      </c>
      <c r="B266" s="19"/>
      <c r="C266" s="72" t="s">
        <v>166</v>
      </c>
      <c r="D266" s="3" t="s">
        <v>2096</v>
      </c>
      <c r="E266" s="15">
        <v>800</v>
      </c>
      <c r="F266" s="114">
        <f t="shared" si="50"/>
        <v>200</v>
      </c>
      <c r="G266" s="18"/>
      <c r="H266" s="29" t="s">
        <v>2906</v>
      </c>
      <c r="I266" s="29" t="s">
        <v>2906</v>
      </c>
      <c r="J266" s="31" t="s">
        <v>2098</v>
      </c>
      <c r="K266" s="31" t="s">
        <v>566</v>
      </c>
      <c r="L266" s="31" t="s">
        <v>570</v>
      </c>
      <c r="M266" s="3"/>
      <c r="N266" s="33">
        <f t="shared" si="41"/>
        <v>596</v>
      </c>
      <c r="O266" s="15">
        <f t="shared" si="42"/>
        <v>580</v>
      </c>
      <c r="P266" s="15">
        <f t="shared" si="43"/>
        <v>570</v>
      </c>
      <c r="Q266" s="15">
        <f t="shared" si="44"/>
        <v>560</v>
      </c>
      <c r="R266" s="15">
        <f t="shared" si="45"/>
        <v>550</v>
      </c>
      <c r="S266" s="15">
        <f t="shared" si="46"/>
        <v>500</v>
      </c>
      <c r="T266" s="15">
        <f t="shared" si="47"/>
        <v>460</v>
      </c>
      <c r="U266" s="15">
        <f t="shared" si="48"/>
        <v>400</v>
      </c>
      <c r="V266" s="15">
        <f t="shared" si="49"/>
        <v>0</v>
      </c>
    </row>
    <row r="267" spans="1:22" ht="16.5" customHeight="1">
      <c r="A267" s="7">
        <v>257</v>
      </c>
      <c r="B267" s="19"/>
      <c r="C267" s="72" t="s">
        <v>167</v>
      </c>
      <c r="D267" s="3" t="s">
        <v>2096</v>
      </c>
      <c r="E267" s="15">
        <v>1200</v>
      </c>
      <c r="F267" s="114">
        <f t="shared" si="50"/>
        <v>300</v>
      </c>
      <c r="G267" s="18" t="s">
        <v>2088</v>
      </c>
      <c r="H267" s="22" t="s">
        <v>2905</v>
      </c>
      <c r="I267" s="29" t="s">
        <v>2906</v>
      </c>
      <c r="J267" s="31" t="s">
        <v>2098</v>
      </c>
      <c r="K267" s="31" t="s">
        <v>566</v>
      </c>
      <c r="L267" s="31"/>
      <c r="M267" s="3"/>
      <c r="N267" s="33">
        <f t="shared" si="41"/>
        <v>895</v>
      </c>
      <c r="O267" s="15">
        <f t="shared" si="42"/>
        <v>870</v>
      </c>
      <c r="P267" s="15">
        <f t="shared" si="43"/>
        <v>855</v>
      </c>
      <c r="Q267" s="15">
        <f t="shared" si="44"/>
        <v>840</v>
      </c>
      <c r="R267" s="15">
        <f t="shared" si="45"/>
        <v>825</v>
      </c>
      <c r="S267" s="15">
        <f t="shared" si="46"/>
        <v>750</v>
      </c>
      <c r="T267" s="15">
        <f t="shared" si="47"/>
        <v>690</v>
      </c>
      <c r="U267" s="15">
        <f t="shared" si="48"/>
        <v>600</v>
      </c>
      <c r="V267" s="15">
        <f t="shared" si="49"/>
        <v>0</v>
      </c>
    </row>
    <row r="268" spans="1:22" ht="16.5" customHeight="1">
      <c r="A268" s="7">
        <v>258</v>
      </c>
      <c r="B268" s="19"/>
      <c r="C268" s="72" t="s">
        <v>168</v>
      </c>
      <c r="D268" s="3" t="s">
        <v>2096</v>
      </c>
      <c r="E268" s="15">
        <v>850</v>
      </c>
      <c r="F268" s="114">
        <f t="shared" si="50"/>
        <v>212</v>
      </c>
      <c r="G268" s="18"/>
      <c r="H268" s="80" t="s">
        <v>2099</v>
      </c>
      <c r="I268" s="80" t="s">
        <v>2099</v>
      </c>
      <c r="J268" s="31" t="s">
        <v>2098</v>
      </c>
      <c r="K268" s="31" t="s">
        <v>566</v>
      </c>
      <c r="L268" s="31"/>
      <c r="M268" s="3"/>
      <c r="N268" s="33">
        <f t="shared" si="41"/>
        <v>632</v>
      </c>
      <c r="O268" s="15">
        <f t="shared" si="42"/>
        <v>614</v>
      </c>
      <c r="P268" s="15">
        <f t="shared" si="43"/>
        <v>604</v>
      </c>
      <c r="Q268" s="15">
        <f t="shared" si="44"/>
        <v>593</v>
      </c>
      <c r="R268" s="15">
        <f t="shared" si="45"/>
        <v>583</v>
      </c>
      <c r="S268" s="15">
        <f t="shared" si="46"/>
        <v>530</v>
      </c>
      <c r="T268" s="15">
        <f t="shared" si="47"/>
        <v>487</v>
      </c>
      <c r="U268" s="15">
        <f t="shared" si="48"/>
        <v>424</v>
      </c>
      <c r="V268" s="15">
        <f t="shared" si="49"/>
        <v>0</v>
      </c>
    </row>
    <row r="269" spans="1:22" ht="16.5" customHeight="1">
      <c r="A269" s="7">
        <v>259</v>
      </c>
      <c r="B269" s="19"/>
      <c r="C269" s="72" t="s">
        <v>169</v>
      </c>
      <c r="D269" s="3" t="s">
        <v>2096</v>
      </c>
      <c r="E269" s="15">
        <v>4500</v>
      </c>
      <c r="F269" s="114">
        <f t="shared" si="50"/>
        <v>1125</v>
      </c>
      <c r="G269" s="18" t="s">
        <v>2088</v>
      </c>
      <c r="H269" s="21" t="s">
        <v>2902</v>
      </c>
      <c r="I269" s="25" t="s">
        <v>2901</v>
      </c>
      <c r="J269" s="31" t="s">
        <v>2098</v>
      </c>
      <c r="K269" s="31" t="s">
        <v>567</v>
      </c>
      <c r="L269" s="31"/>
      <c r="M269" s="3"/>
      <c r="N269" s="33">
        <f t="shared" si="41"/>
        <v>3357</v>
      </c>
      <c r="O269" s="15">
        <f t="shared" si="42"/>
        <v>3262</v>
      </c>
      <c r="P269" s="15">
        <f t="shared" si="43"/>
        <v>3206</v>
      </c>
      <c r="Q269" s="15">
        <f t="shared" si="44"/>
        <v>3150</v>
      </c>
      <c r="R269" s="15">
        <f t="shared" si="45"/>
        <v>3093</v>
      </c>
      <c r="S269" s="15">
        <f t="shared" si="46"/>
        <v>2812</v>
      </c>
      <c r="T269" s="15">
        <f t="shared" si="47"/>
        <v>2587</v>
      </c>
      <c r="U269" s="15">
        <f t="shared" si="48"/>
        <v>2250</v>
      </c>
      <c r="V269" s="15">
        <f t="shared" si="49"/>
        <v>0</v>
      </c>
    </row>
    <row r="270" spans="1:22" ht="16.5" customHeight="1">
      <c r="A270" s="7">
        <v>260</v>
      </c>
      <c r="B270" s="19"/>
      <c r="C270" s="72" t="s">
        <v>170</v>
      </c>
      <c r="D270" s="3" t="s">
        <v>2096</v>
      </c>
      <c r="E270" s="15">
        <v>1880</v>
      </c>
      <c r="F270" s="114">
        <f t="shared" si="50"/>
        <v>470</v>
      </c>
      <c r="G270" s="18"/>
      <c r="H270" s="29" t="s">
        <v>2906</v>
      </c>
      <c r="I270" s="28" t="s">
        <v>557</v>
      </c>
      <c r="J270" s="31" t="s">
        <v>2098</v>
      </c>
      <c r="K270" s="31" t="s">
        <v>566</v>
      </c>
      <c r="L270" s="31"/>
      <c r="M270" s="3"/>
      <c r="N270" s="33">
        <f t="shared" si="41"/>
        <v>1402</v>
      </c>
      <c r="O270" s="15">
        <f t="shared" si="42"/>
        <v>1363</v>
      </c>
      <c r="P270" s="15">
        <f t="shared" si="43"/>
        <v>1339</v>
      </c>
      <c r="Q270" s="15">
        <f t="shared" si="44"/>
        <v>1316</v>
      </c>
      <c r="R270" s="15">
        <f t="shared" si="45"/>
        <v>1292</v>
      </c>
      <c r="S270" s="15">
        <f t="shared" si="46"/>
        <v>1175</v>
      </c>
      <c r="T270" s="15">
        <f t="shared" si="47"/>
        <v>1081</v>
      </c>
      <c r="U270" s="15">
        <f t="shared" si="48"/>
        <v>940</v>
      </c>
      <c r="V270" s="15">
        <f t="shared" si="49"/>
        <v>0</v>
      </c>
    </row>
    <row r="271" spans="1:22" ht="16.5" customHeight="1">
      <c r="A271" s="7">
        <v>261</v>
      </c>
      <c r="B271" s="19"/>
      <c r="C271" s="72" t="s">
        <v>171</v>
      </c>
      <c r="D271" s="3" t="s">
        <v>2096</v>
      </c>
      <c r="E271" s="15">
        <v>800</v>
      </c>
      <c r="F271" s="114">
        <f t="shared" si="50"/>
        <v>200</v>
      </c>
      <c r="G271" s="18"/>
      <c r="H271" s="21" t="s">
        <v>2902</v>
      </c>
      <c r="I271" s="25" t="s">
        <v>2901</v>
      </c>
      <c r="J271" s="31" t="s">
        <v>2098</v>
      </c>
      <c r="K271" s="31" t="s">
        <v>566</v>
      </c>
      <c r="L271" s="31" t="s">
        <v>570</v>
      </c>
      <c r="M271" s="3"/>
      <c r="N271" s="33">
        <f t="shared" si="41"/>
        <v>596</v>
      </c>
      <c r="O271" s="15">
        <f t="shared" si="42"/>
        <v>580</v>
      </c>
      <c r="P271" s="15">
        <f t="shared" si="43"/>
        <v>570</v>
      </c>
      <c r="Q271" s="15">
        <f t="shared" si="44"/>
        <v>560</v>
      </c>
      <c r="R271" s="15">
        <f t="shared" si="45"/>
        <v>550</v>
      </c>
      <c r="S271" s="15">
        <f t="shared" si="46"/>
        <v>500</v>
      </c>
      <c r="T271" s="15">
        <f t="shared" si="47"/>
        <v>460</v>
      </c>
      <c r="U271" s="15">
        <f t="shared" si="48"/>
        <v>400</v>
      </c>
      <c r="V271" s="15">
        <f t="shared" si="49"/>
        <v>0</v>
      </c>
    </row>
    <row r="272" spans="1:22" ht="16.5" customHeight="1">
      <c r="A272" s="7">
        <v>262</v>
      </c>
      <c r="B272" s="19"/>
      <c r="C272" s="72" t="s">
        <v>172</v>
      </c>
      <c r="D272" s="3" t="s">
        <v>2096</v>
      </c>
      <c r="E272" s="15">
        <v>1600</v>
      </c>
      <c r="F272" s="114">
        <f t="shared" si="50"/>
        <v>400</v>
      </c>
      <c r="G272" s="18" t="s">
        <v>550</v>
      </c>
      <c r="H272" s="21" t="s">
        <v>2902</v>
      </c>
      <c r="I272" s="21" t="s">
        <v>2902</v>
      </c>
      <c r="J272" s="31" t="s">
        <v>2098</v>
      </c>
      <c r="K272" s="31" t="s">
        <v>566</v>
      </c>
      <c r="L272" s="31"/>
      <c r="M272" s="3"/>
      <c r="N272" s="33">
        <f t="shared" si="41"/>
        <v>1193</v>
      </c>
      <c r="O272" s="15">
        <f t="shared" si="42"/>
        <v>1160</v>
      </c>
      <c r="P272" s="15">
        <f t="shared" si="43"/>
        <v>1140</v>
      </c>
      <c r="Q272" s="15">
        <f t="shared" si="44"/>
        <v>1120</v>
      </c>
      <c r="R272" s="15">
        <f t="shared" si="45"/>
        <v>1100</v>
      </c>
      <c r="S272" s="15">
        <f t="shared" si="46"/>
        <v>1000</v>
      </c>
      <c r="T272" s="15">
        <f t="shared" si="47"/>
        <v>920</v>
      </c>
      <c r="U272" s="15">
        <f t="shared" si="48"/>
        <v>800</v>
      </c>
      <c r="V272" s="15">
        <f t="shared" si="49"/>
        <v>0</v>
      </c>
    </row>
    <row r="273" spans="1:22" ht="16.5" customHeight="1">
      <c r="A273" s="7">
        <v>263</v>
      </c>
      <c r="B273" s="19"/>
      <c r="C273" s="77" t="s">
        <v>173</v>
      </c>
      <c r="D273" s="3" t="s">
        <v>538</v>
      </c>
      <c r="E273" s="15">
        <v>800</v>
      </c>
      <c r="F273" s="114">
        <f t="shared" si="50"/>
        <v>200</v>
      </c>
      <c r="G273" s="18"/>
      <c r="H273" s="20" t="s">
        <v>2909</v>
      </c>
      <c r="I273" s="20" t="s">
        <v>2909</v>
      </c>
      <c r="J273" s="31" t="s">
        <v>2086</v>
      </c>
      <c r="K273" s="31" t="s">
        <v>566</v>
      </c>
      <c r="L273" s="31"/>
      <c r="M273" s="3"/>
      <c r="N273" s="33">
        <f t="shared" si="41"/>
        <v>596</v>
      </c>
      <c r="O273" s="15">
        <f t="shared" si="42"/>
        <v>580</v>
      </c>
      <c r="P273" s="15">
        <f t="shared" si="43"/>
        <v>570</v>
      </c>
      <c r="Q273" s="15">
        <f t="shared" si="44"/>
        <v>560</v>
      </c>
      <c r="R273" s="15">
        <f t="shared" si="45"/>
        <v>550</v>
      </c>
      <c r="S273" s="15">
        <f t="shared" si="46"/>
        <v>500</v>
      </c>
      <c r="T273" s="15">
        <f t="shared" si="47"/>
        <v>460</v>
      </c>
      <c r="U273" s="15">
        <f t="shared" si="48"/>
        <v>400</v>
      </c>
      <c r="V273" s="15">
        <f t="shared" si="49"/>
        <v>0</v>
      </c>
    </row>
    <row r="274" spans="1:22" ht="16.5" customHeight="1">
      <c r="A274" s="7">
        <v>264</v>
      </c>
      <c r="B274" s="19"/>
      <c r="C274" s="77" t="s">
        <v>174</v>
      </c>
      <c r="D274" s="3" t="s">
        <v>538</v>
      </c>
      <c r="E274" s="15">
        <v>800</v>
      </c>
      <c r="F274" s="114">
        <f t="shared" si="50"/>
        <v>200</v>
      </c>
      <c r="G274" s="18"/>
      <c r="H274" s="24" t="s">
        <v>2908</v>
      </c>
      <c r="I274" s="24" t="s">
        <v>2908</v>
      </c>
      <c r="J274" s="31" t="s">
        <v>2086</v>
      </c>
      <c r="K274" s="31" t="s">
        <v>566</v>
      </c>
      <c r="L274" s="31"/>
      <c r="M274" s="3"/>
      <c r="N274" s="33">
        <f t="shared" si="41"/>
        <v>596</v>
      </c>
      <c r="O274" s="15">
        <f t="shared" si="42"/>
        <v>580</v>
      </c>
      <c r="P274" s="15">
        <f t="shared" si="43"/>
        <v>570</v>
      </c>
      <c r="Q274" s="15">
        <f t="shared" si="44"/>
        <v>560</v>
      </c>
      <c r="R274" s="15">
        <f t="shared" si="45"/>
        <v>550</v>
      </c>
      <c r="S274" s="15">
        <f t="shared" si="46"/>
        <v>500</v>
      </c>
      <c r="T274" s="15">
        <f t="shared" si="47"/>
        <v>460</v>
      </c>
      <c r="U274" s="15">
        <f t="shared" si="48"/>
        <v>400</v>
      </c>
      <c r="V274" s="15">
        <f t="shared" si="49"/>
        <v>0</v>
      </c>
    </row>
    <row r="275" spans="1:22" ht="16.5" customHeight="1">
      <c r="A275" s="7">
        <v>265</v>
      </c>
      <c r="B275" s="19"/>
      <c r="C275" s="77" t="s">
        <v>175</v>
      </c>
      <c r="D275" s="3" t="s">
        <v>538</v>
      </c>
      <c r="E275" s="15">
        <v>800</v>
      </c>
      <c r="F275" s="114">
        <f t="shared" si="50"/>
        <v>200</v>
      </c>
      <c r="G275" s="18"/>
      <c r="H275" s="29" t="s">
        <v>2906</v>
      </c>
      <c r="I275" s="29" t="s">
        <v>2906</v>
      </c>
      <c r="J275" s="31" t="s">
        <v>2086</v>
      </c>
      <c r="K275" s="31" t="s">
        <v>566</v>
      </c>
      <c r="L275" s="31"/>
      <c r="M275" s="3"/>
      <c r="N275" s="33">
        <f t="shared" si="41"/>
        <v>596</v>
      </c>
      <c r="O275" s="15">
        <f t="shared" si="42"/>
        <v>580</v>
      </c>
      <c r="P275" s="15">
        <f t="shared" si="43"/>
        <v>570</v>
      </c>
      <c r="Q275" s="15">
        <f t="shared" si="44"/>
        <v>560</v>
      </c>
      <c r="R275" s="15">
        <f t="shared" si="45"/>
        <v>550</v>
      </c>
      <c r="S275" s="15">
        <f t="shared" si="46"/>
        <v>500</v>
      </c>
      <c r="T275" s="15">
        <f t="shared" si="47"/>
        <v>460</v>
      </c>
      <c r="U275" s="15">
        <f t="shared" si="48"/>
        <v>400</v>
      </c>
      <c r="V275" s="15">
        <f t="shared" si="49"/>
        <v>0</v>
      </c>
    </row>
    <row r="276" spans="1:22" ht="16.5" customHeight="1">
      <c r="A276" s="7">
        <v>266</v>
      </c>
      <c r="B276" s="19"/>
      <c r="C276" s="77" t="s">
        <v>176</v>
      </c>
      <c r="D276" s="3" t="s">
        <v>538</v>
      </c>
      <c r="E276" s="15">
        <v>830</v>
      </c>
      <c r="F276" s="114">
        <f t="shared" si="50"/>
        <v>207</v>
      </c>
      <c r="G276" s="18"/>
      <c r="H276" s="29" t="s">
        <v>2906</v>
      </c>
      <c r="I276" s="29" t="s">
        <v>2906</v>
      </c>
      <c r="J276" s="31" t="s">
        <v>2086</v>
      </c>
      <c r="K276" s="31" t="s">
        <v>566</v>
      </c>
      <c r="L276" s="31"/>
      <c r="M276" s="3"/>
      <c r="N276" s="33">
        <f t="shared" si="41"/>
        <v>617</v>
      </c>
      <c r="O276" s="15">
        <f t="shared" si="42"/>
        <v>600</v>
      </c>
      <c r="P276" s="15">
        <f t="shared" si="43"/>
        <v>589</v>
      </c>
      <c r="Q276" s="15">
        <f t="shared" si="44"/>
        <v>579</v>
      </c>
      <c r="R276" s="15">
        <f t="shared" si="45"/>
        <v>569</v>
      </c>
      <c r="S276" s="15">
        <f t="shared" si="46"/>
        <v>517</v>
      </c>
      <c r="T276" s="15">
        <f t="shared" si="47"/>
        <v>476</v>
      </c>
      <c r="U276" s="15">
        <f t="shared" si="48"/>
        <v>414</v>
      </c>
      <c r="V276" s="15">
        <f t="shared" si="49"/>
        <v>0</v>
      </c>
    </row>
    <row r="277" spans="1:22" ht="16.5" customHeight="1">
      <c r="A277" s="7">
        <v>267</v>
      </c>
      <c r="B277" s="19"/>
      <c r="C277" s="77" t="s">
        <v>177</v>
      </c>
      <c r="D277" s="3" t="s">
        <v>538</v>
      </c>
      <c r="E277" s="15">
        <v>840</v>
      </c>
      <c r="F277" s="114">
        <f t="shared" si="50"/>
        <v>210</v>
      </c>
      <c r="G277" s="18"/>
      <c r="H277" s="21" t="s">
        <v>2902</v>
      </c>
      <c r="I277" s="21" t="s">
        <v>2902</v>
      </c>
      <c r="J277" s="31" t="s">
        <v>2086</v>
      </c>
      <c r="K277" s="31" t="s">
        <v>566</v>
      </c>
      <c r="L277" s="31"/>
      <c r="M277" s="3"/>
      <c r="N277" s="33">
        <f t="shared" si="41"/>
        <v>626</v>
      </c>
      <c r="O277" s="15">
        <f t="shared" si="42"/>
        <v>609</v>
      </c>
      <c r="P277" s="15">
        <f t="shared" si="43"/>
        <v>598</v>
      </c>
      <c r="Q277" s="15">
        <f t="shared" si="44"/>
        <v>588</v>
      </c>
      <c r="R277" s="15">
        <f t="shared" si="45"/>
        <v>577</v>
      </c>
      <c r="S277" s="15">
        <f t="shared" si="46"/>
        <v>525</v>
      </c>
      <c r="T277" s="15">
        <f t="shared" si="47"/>
        <v>483</v>
      </c>
      <c r="U277" s="15">
        <f t="shared" si="48"/>
        <v>420</v>
      </c>
      <c r="V277" s="15">
        <f t="shared" si="49"/>
        <v>0</v>
      </c>
    </row>
    <row r="278" spans="1:22" ht="16.5" customHeight="1">
      <c r="A278" s="7">
        <v>268</v>
      </c>
      <c r="B278" s="19"/>
      <c r="C278" s="72" t="s">
        <v>178</v>
      </c>
      <c r="D278" s="3" t="s">
        <v>2100</v>
      </c>
      <c r="E278" s="15">
        <v>1050</v>
      </c>
      <c r="F278" s="114">
        <f t="shared" si="50"/>
        <v>262</v>
      </c>
      <c r="G278" s="18"/>
      <c r="H278" s="23" t="s">
        <v>2900</v>
      </c>
      <c r="I278" s="28" t="s">
        <v>557</v>
      </c>
      <c r="J278" s="31" t="s">
        <v>2098</v>
      </c>
      <c r="K278" s="31" t="s">
        <v>566</v>
      </c>
      <c r="L278" s="31"/>
      <c r="M278" s="3"/>
      <c r="N278" s="33">
        <f t="shared" si="41"/>
        <v>781</v>
      </c>
      <c r="O278" s="15">
        <f t="shared" si="42"/>
        <v>759</v>
      </c>
      <c r="P278" s="15">
        <f t="shared" si="43"/>
        <v>746</v>
      </c>
      <c r="Q278" s="15">
        <f t="shared" si="44"/>
        <v>733</v>
      </c>
      <c r="R278" s="15">
        <f t="shared" si="45"/>
        <v>720</v>
      </c>
      <c r="S278" s="15">
        <f t="shared" si="46"/>
        <v>655</v>
      </c>
      <c r="T278" s="15">
        <f t="shared" si="47"/>
        <v>602</v>
      </c>
      <c r="U278" s="15">
        <f t="shared" si="48"/>
        <v>524</v>
      </c>
      <c r="V278" s="15">
        <f t="shared" si="49"/>
        <v>0</v>
      </c>
    </row>
    <row r="279" spans="1:22" ht="16.5" customHeight="1">
      <c r="A279" s="7">
        <v>269</v>
      </c>
      <c r="B279" s="19"/>
      <c r="C279" s="72" t="s">
        <v>179</v>
      </c>
      <c r="D279" s="3" t="s">
        <v>2100</v>
      </c>
      <c r="E279" s="15">
        <v>6800</v>
      </c>
      <c r="F279" s="114">
        <f t="shared" si="50"/>
        <v>1700</v>
      </c>
      <c r="G279" s="18" t="s">
        <v>2088</v>
      </c>
      <c r="H279" s="22" t="s">
        <v>2905</v>
      </c>
      <c r="I279" s="29" t="s">
        <v>2906</v>
      </c>
      <c r="J279" s="31" t="s">
        <v>2098</v>
      </c>
      <c r="K279" s="31" t="s">
        <v>565</v>
      </c>
      <c r="L279" s="31"/>
      <c r="M279" s="3"/>
      <c r="N279" s="33">
        <f t="shared" si="41"/>
        <v>5073</v>
      </c>
      <c r="O279" s="15">
        <f t="shared" si="42"/>
        <v>4930</v>
      </c>
      <c r="P279" s="15">
        <f t="shared" si="43"/>
        <v>4845</v>
      </c>
      <c r="Q279" s="15">
        <f t="shared" si="44"/>
        <v>4760</v>
      </c>
      <c r="R279" s="15">
        <f t="shared" si="45"/>
        <v>4675</v>
      </c>
      <c r="S279" s="15">
        <f t="shared" si="46"/>
        <v>4250</v>
      </c>
      <c r="T279" s="15">
        <f t="shared" si="47"/>
        <v>3910</v>
      </c>
      <c r="U279" s="15">
        <f t="shared" si="48"/>
        <v>3400</v>
      </c>
      <c r="V279" s="15">
        <f t="shared" si="49"/>
        <v>0</v>
      </c>
    </row>
    <row r="280" spans="1:22" ht="16.5" customHeight="1">
      <c r="A280" s="7">
        <v>270</v>
      </c>
      <c r="B280" s="19"/>
      <c r="C280" s="72" t="s">
        <v>180</v>
      </c>
      <c r="D280" s="3" t="s">
        <v>2100</v>
      </c>
      <c r="E280" s="15">
        <v>6800</v>
      </c>
      <c r="F280" s="114">
        <f t="shared" si="50"/>
        <v>1700</v>
      </c>
      <c r="G280" s="18" t="s">
        <v>550</v>
      </c>
      <c r="H280" s="22" t="s">
        <v>2905</v>
      </c>
      <c r="I280" s="23" t="s">
        <v>2900</v>
      </c>
      <c r="J280" s="31" t="s">
        <v>2098</v>
      </c>
      <c r="K280" s="31" t="s">
        <v>565</v>
      </c>
      <c r="L280" s="31"/>
      <c r="M280" s="3"/>
      <c r="N280" s="33">
        <f t="shared" si="41"/>
        <v>5073</v>
      </c>
      <c r="O280" s="15">
        <f t="shared" si="42"/>
        <v>4930</v>
      </c>
      <c r="P280" s="15">
        <f t="shared" si="43"/>
        <v>4845</v>
      </c>
      <c r="Q280" s="15">
        <f t="shared" si="44"/>
        <v>4760</v>
      </c>
      <c r="R280" s="15">
        <f t="shared" si="45"/>
        <v>4675</v>
      </c>
      <c r="S280" s="15">
        <f t="shared" si="46"/>
        <v>4250</v>
      </c>
      <c r="T280" s="15">
        <f t="shared" si="47"/>
        <v>3910</v>
      </c>
      <c r="U280" s="15">
        <f t="shared" si="48"/>
        <v>3400</v>
      </c>
      <c r="V280" s="15">
        <f t="shared" si="49"/>
        <v>0</v>
      </c>
    </row>
    <row r="281" spans="1:22" ht="16.5" customHeight="1">
      <c r="A281" s="7">
        <v>271</v>
      </c>
      <c r="B281" s="19"/>
      <c r="C281" s="72" t="s">
        <v>181</v>
      </c>
      <c r="D281" s="3" t="s">
        <v>2100</v>
      </c>
      <c r="E281" s="15">
        <v>5500</v>
      </c>
      <c r="F281" s="114">
        <f t="shared" si="50"/>
        <v>1375</v>
      </c>
      <c r="G281" s="18"/>
      <c r="H281" s="22" t="s">
        <v>2905</v>
      </c>
      <c r="I281" s="22" t="s">
        <v>2905</v>
      </c>
      <c r="J281" s="31" t="s">
        <v>2098</v>
      </c>
      <c r="K281" s="31" t="s">
        <v>565</v>
      </c>
      <c r="L281" s="31"/>
      <c r="M281" s="3"/>
      <c r="N281" s="33">
        <f t="shared" si="41"/>
        <v>4103</v>
      </c>
      <c r="O281" s="15">
        <f t="shared" si="42"/>
        <v>3987</v>
      </c>
      <c r="P281" s="15">
        <f t="shared" si="43"/>
        <v>3918</v>
      </c>
      <c r="Q281" s="15">
        <f t="shared" si="44"/>
        <v>3850</v>
      </c>
      <c r="R281" s="15">
        <f t="shared" si="45"/>
        <v>3781</v>
      </c>
      <c r="S281" s="15">
        <f t="shared" si="46"/>
        <v>3437</v>
      </c>
      <c r="T281" s="15">
        <f t="shared" si="47"/>
        <v>3162</v>
      </c>
      <c r="U281" s="15">
        <f t="shared" si="48"/>
        <v>2750</v>
      </c>
      <c r="V281" s="15">
        <f t="shared" si="49"/>
        <v>0</v>
      </c>
    </row>
    <row r="282" spans="1:22" ht="16.5" customHeight="1">
      <c r="A282" s="7">
        <v>272</v>
      </c>
      <c r="B282" s="19"/>
      <c r="C282" s="72" t="s">
        <v>182</v>
      </c>
      <c r="D282" s="3" t="s">
        <v>2100</v>
      </c>
      <c r="E282" s="15">
        <v>1790</v>
      </c>
      <c r="F282" s="114">
        <f t="shared" si="50"/>
        <v>447</v>
      </c>
      <c r="G282" s="18" t="s">
        <v>2088</v>
      </c>
      <c r="H282" s="21" t="s">
        <v>2902</v>
      </c>
      <c r="I282" s="20" t="s">
        <v>2909</v>
      </c>
      <c r="J282" s="31" t="s">
        <v>2098</v>
      </c>
      <c r="K282" s="31" t="s">
        <v>566</v>
      </c>
      <c r="L282" s="31" t="s">
        <v>570</v>
      </c>
      <c r="M282" s="3"/>
      <c r="N282" s="33">
        <f t="shared" si="41"/>
        <v>1334</v>
      </c>
      <c r="O282" s="15">
        <f t="shared" si="42"/>
        <v>1296</v>
      </c>
      <c r="P282" s="15">
        <f t="shared" si="43"/>
        <v>1273</v>
      </c>
      <c r="Q282" s="15">
        <f t="shared" si="44"/>
        <v>1251</v>
      </c>
      <c r="R282" s="15">
        <f t="shared" si="45"/>
        <v>1229</v>
      </c>
      <c r="S282" s="15">
        <f t="shared" si="46"/>
        <v>1117</v>
      </c>
      <c r="T282" s="15">
        <f t="shared" si="47"/>
        <v>1028</v>
      </c>
      <c r="U282" s="15">
        <f t="shared" si="48"/>
        <v>894</v>
      </c>
      <c r="V282" s="15">
        <f t="shared" si="49"/>
        <v>0</v>
      </c>
    </row>
    <row r="283" spans="1:22" ht="16.5" customHeight="1">
      <c r="A283" s="7">
        <v>273</v>
      </c>
      <c r="B283" s="19"/>
      <c r="C283" s="72" t="s">
        <v>183</v>
      </c>
      <c r="D283" s="3" t="s">
        <v>2100</v>
      </c>
      <c r="E283" s="15">
        <v>1180</v>
      </c>
      <c r="F283" s="114">
        <f t="shared" si="50"/>
        <v>295</v>
      </c>
      <c r="G283" s="18"/>
      <c r="H283" s="23" t="s">
        <v>2900</v>
      </c>
      <c r="I283" s="23" t="s">
        <v>2900</v>
      </c>
      <c r="J283" s="31" t="s">
        <v>2098</v>
      </c>
      <c r="K283" s="31" t="s">
        <v>567</v>
      </c>
      <c r="L283" s="31" t="s">
        <v>2588</v>
      </c>
      <c r="M283" s="3"/>
      <c r="N283" s="33">
        <f t="shared" si="41"/>
        <v>880</v>
      </c>
      <c r="O283" s="15">
        <f t="shared" si="42"/>
        <v>855</v>
      </c>
      <c r="P283" s="15">
        <f t="shared" si="43"/>
        <v>840</v>
      </c>
      <c r="Q283" s="15">
        <f t="shared" si="44"/>
        <v>826</v>
      </c>
      <c r="R283" s="15">
        <f t="shared" si="45"/>
        <v>811</v>
      </c>
      <c r="S283" s="15">
        <f t="shared" si="46"/>
        <v>737</v>
      </c>
      <c r="T283" s="15">
        <f t="shared" si="47"/>
        <v>678</v>
      </c>
      <c r="U283" s="15">
        <f t="shared" si="48"/>
        <v>590</v>
      </c>
      <c r="V283" s="15">
        <f t="shared" si="49"/>
        <v>0</v>
      </c>
    </row>
    <row r="284" spans="1:22" ht="16.5" customHeight="1">
      <c r="A284" s="7">
        <v>274</v>
      </c>
      <c r="B284" s="19"/>
      <c r="C284" s="72" t="s">
        <v>184</v>
      </c>
      <c r="D284" s="3" t="s">
        <v>2100</v>
      </c>
      <c r="E284" s="15">
        <v>1320</v>
      </c>
      <c r="F284" s="114">
        <f t="shared" si="50"/>
        <v>330</v>
      </c>
      <c r="G284" s="18"/>
      <c r="H284" s="20" t="s">
        <v>2909</v>
      </c>
      <c r="I284" s="20" t="s">
        <v>2909</v>
      </c>
      <c r="J284" s="31" t="s">
        <v>2098</v>
      </c>
      <c r="K284" s="31" t="s">
        <v>567</v>
      </c>
      <c r="L284" s="31" t="s">
        <v>2587</v>
      </c>
      <c r="M284" s="3"/>
      <c r="N284" s="33">
        <f t="shared" si="41"/>
        <v>984</v>
      </c>
      <c r="O284" s="15">
        <f t="shared" si="42"/>
        <v>957</v>
      </c>
      <c r="P284" s="15">
        <f t="shared" si="43"/>
        <v>940</v>
      </c>
      <c r="Q284" s="15">
        <f t="shared" si="44"/>
        <v>924</v>
      </c>
      <c r="R284" s="15">
        <f t="shared" si="45"/>
        <v>907</v>
      </c>
      <c r="S284" s="15">
        <f t="shared" si="46"/>
        <v>825</v>
      </c>
      <c r="T284" s="15">
        <f t="shared" si="47"/>
        <v>759</v>
      </c>
      <c r="U284" s="15">
        <f t="shared" si="48"/>
        <v>660</v>
      </c>
      <c r="V284" s="15">
        <f t="shared" si="49"/>
        <v>0</v>
      </c>
    </row>
    <row r="285" spans="1:22" ht="16.5" customHeight="1">
      <c r="A285" s="7">
        <v>275</v>
      </c>
      <c r="B285" s="19"/>
      <c r="C285" s="72" t="s">
        <v>185</v>
      </c>
      <c r="D285" s="3" t="s">
        <v>2101</v>
      </c>
      <c r="E285" s="15">
        <v>3590</v>
      </c>
      <c r="F285" s="114">
        <f t="shared" si="50"/>
        <v>897</v>
      </c>
      <c r="G285" s="18"/>
      <c r="H285" s="25" t="s">
        <v>2901</v>
      </c>
      <c r="I285" s="25" t="s">
        <v>2901</v>
      </c>
      <c r="J285" s="31" t="s">
        <v>2102</v>
      </c>
      <c r="K285" s="31" t="s">
        <v>567</v>
      </c>
      <c r="L285" s="31"/>
      <c r="M285" s="3"/>
      <c r="N285" s="33">
        <f t="shared" si="41"/>
        <v>2677</v>
      </c>
      <c r="O285" s="15">
        <f t="shared" si="42"/>
        <v>2601</v>
      </c>
      <c r="P285" s="15">
        <f t="shared" si="43"/>
        <v>2556</v>
      </c>
      <c r="Q285" s="15">
        <f t="shared" si="44"/>
        <v>2511</v>
      </c>
      <c r="R285" s="15">
        <f t="shared" si="45"/>
        <v>2466</v>
      </c>
      <c r="S285" s="15">
        <f t="shared" si="46"/>
        <v>2242</v>
      </c>
      <c r="T285" s="15">
        <f t="shared" si="47"/>
        <v>2063</v>
      </c>
      <c r="U285" s="15">
        <f t="shared" si="48"/>
        <v>1794</v>
      </c>
      <c r="V285" s="15">
        <f t="shared" si="49"/>
        <v>0</v>
      </c>
    </row>
    <row r="286" spans="1:22" ht="16.5" customHeight="1">
      <c r="A286" s="7">
        <v>276</v>
      </c>
      <c r="B286" s="19"/>
      <c r="C286" s="72" t="s">
        <v>186</v>
      </c>
      <c r="D286" s="3" t="s">
        <v>2101</v>
      </c>
      <c r="E286" s="15">
        <v>3190</v>
      </c>
      <c r="F286" s="114">
        <f t="shared" si="50"/>
        <v>797</v>
      </c>
      <c r="G286" s="18"/>
      <c r="H286" s="29" t="s">
        <v>2906</v>
      </c>
      <c r="I286" s="28" t="s">
        <v>557</v>
      </c>
      <c r="J286" s="31" t="s">
        <v>2102</v>
      </c>
      <c r="K286" s="31" t="s">
        <v>566</v>
      </c>
      <c r="L286" s="31"/>
      <c r="M286" s="3"/>
      <c r="N286" s="33">
        <f t="shared" si="41"/>
        <v>2378</v>
      </c>
      <c r="O286" s="15">
        <f t="shared" si="42"/>
        <v>2311</v>
      </c>
      <c r="P286" s="15">
        <f t="shared" si="43"/>
        <v>2271</v>
      </c>
      <c r="Q286" s="15">
        <f t="shared" si="44"/>
        <v>2231</v>
      </c>
      <c r="R286" s="15">
        <f t="shared" si="45"/>
        <v>2191</v>
      </c>
      <c r="S286" s="15">
        <f t="shared" si="46"/>
        <v>1992</v>
      </c>
      <c r="T286" s="15">
        <f t="shared" si="47"/>
        <v>1833</v>
      </c>
      <c r="U286" s="15">
        <f t="shared" si="48"/>
        <v>1594</v>
      </c>
      <c r="V286" s="15">
        <f t="shared" si="49"/>
        <v>0</v>
      </c>
    </row>
    <row r="287" spans="1:22" ht="16.5" customHeight="1">
      <c r="A287" s="7">
        <v>277</v>
      </c>
      <c r="B287" s="19"/>
      <c r="C287" s="72" t="s">
        <v>187</v>
      </c>
      <c r="D287" s="3" t="s">
        <v>2101</v>
      </c>
      <c r="E287" s="15">
        <v>2990</v>
      </c>
      <c r="F287" s="114">
        <f t="shared" si="50"/>
        <v>747</v>
      </c>
      <c r="G287" s="18"/>
      <c r="H287" s="23" t="s">
        <v>2900</v>
      </c>
      <c r="I287" s="28" t="s">
        <v>557</v>
      </c>
      <c r="J287" s="31" t="s">
        <v>2102</v>
      </c>
      <c r="K287" s="31" t="s">
        <v>566</v>
      </c>
      <c r="L287" s="31"/>
      <c r="M287" s="3"/>
      <c r="N287" s="33">
        <f t="shared" si="41"/>
        <v>2229</v>
      </c>
      <c r="O287" s="15">
        <f t="shared" si="42"/>
        <v>2166</v>
      </c>
      <c r="P287" s="15">
        <f t="shared" si="43"/>
        <v>2128</v>
      </c>
      <c r="Q287" s="15">
        <f t="shared" si="44"/>
        <v>2091</v>
      </c>
      <c r="R287" s="15">
        <f t="shared" si="45"/>
        <v>2054</v>
      </c>
      <c r="S287" s="15">
        <f t="shared" si="46"/>
        <v>1867</v>
      </c>
      <c r="T287" s="15">
        <f t="shared" si="47"/>
        <v>1718</v>
      </c>
      <c r="U287" s="15">
        <f t="shared" si="48"/>
        <v>1494</v>
      </c>
      <c r="V287" s="15">
        <f t="shared" si="49"/>
        <v>0</v>
      </c>
    </row>
    <row r="288" spans="1:22" ht="16.5" customHeight="1">
      <c r="A288" s="7">
        <v>278</v>
      </c>
      <c r="B288" s="19"/>
      <c r="C288" s="77" t="s">
        <v>188</v>
      </c>
      <c r="D288" s="3" t="s">
        <v>2103</v>
      </c>
      <c r="E288" s="15">
        <v>1620</v>
      </c>
      <c r="F288" s="114">
        <f t="shared" si="50"/>
        <v>405</v>
      </c>
      <c r="G288" s="18"/>
      <c r="H288" s="20" t="s">
        <v>2909</v>
      </c>
      <c r="I288" s="20" t="s">
        <v>2909</v>
      </c>
      <c r="J288" s="31" t="s">
        <v>2104</v>
      </c>
      <c r="K288" s="31" t="s">
        <v>566</v>
      </c>
      <c r="L288" s="31"/>
      <c r="M288" s="3"/>
      <c r="N288" s="33">
        <f t="shared" si="41"/>
        <v>1208</v>
      </c>
      <c r="O288" s="15">
        <f t="shared" si="42"/>
        <v>1174</v>
      </c>
      <c r="P288" s="15">
        <f t="shared" si="43"/>
        <v>1154</v>
      </c>
      <c r="Q288" s="15">
        <f t="shared" si="44"/>
        <v>1134</v>
      </c>
      <c r="R288" s="15">
        <f t="shared" si="45"/>
        <v>1113</v>
      </c>
      <c r="S288" s="15">
        <f t="shared" si="46"/>
        <v>1012</v>
      </c>
      <c r="T288" s="15">
        <f t="shared" si="47"/>
        <v>931</v>
      </c>
      <c r="U288" s="15">
        <f t="shared" si="48"/>
        <v>810</v>
      </c>
      <c r="V288" s="15">
        <f t="shared" si="49"/>
        <v>0</v>
      </c>
    </row>
    <row r="289" spans="1:22" ht="16.5" customHeight="1">
      <c r="A289" s="7">
        <v>279</v>
      </c>
      <c r="B289" s="19"/>
      <c r="C289" s="77" t="s">
        <v>189</v>
      </c>
      <c r="D289" s="3" t="s">
        <v>2103</v>
      </c>
      <c r="E289" s="15">
        <v>1530</v>
      </c>
      <c r="F289" s="114">
        <f t="shared" si="50"/>
        <v>382</v>
      </c>
      <c r="G289" s="18"/>
      <c r="H289" s="27" t="s">
        <v>2105</v>
      </c>
      <c r="I289" s="27" t="s">
        <v>2105</v>
      </c>
      <c r="J289" s="31" t="s">
        <v>2104</v>
      </c>
      <c r="K289" s="31" t="s">
        <v>566</v>
      </c>
      <c r="L289" s="31"/>
      <c r="M289" s="3"/>
      <c r="N289" s="33">
        <f t="shared" si="41"/>
        <v>1140</v>
      </c>
      <c r="O289" s="15">
        <f t="shared" si="42"/>
        <v>1107</v>
      </c>
      <c r="P289" s="15">
        <f t="shared" si="43"/>
        <v>1088</v>
      </c>
      <c r="Q289" s="15">
        <f t="shared" si="44"/>
        <v>1069</v>
      </c>
      <c r="R289" s="15">
        <f t="shared" si="45"/>
        <v>1050</v>
      </c>
      <c r="S289" s="15">
        <f t="shared" si="46"/>
        <v>955</v>
      </c>
      <c r="T289" s="15">
        <f t="shared" si="47"/>
        <v>878</v>
      </c>
      <c r="U289" s="15">
        <f t="shared" si="48"/>
        <v>764</v>
      </c>
      <c r="V289" s="15">
        <f t="shared" si="49"/>
        <v>0</v>
      </c>
    </row>
    <row r="290" spans="1:22" ht="16.5" customHeight="1">
      <c r="A290" s="7">
        <v>280</v>
      </c>
      <c r="B290" s="19"/>
      <c r="C290" s="77" t="s">
        <v>190</v>
      </c>
      <c r="D290" s="3" t="s">
        <v>2103</v>
      </c>
      <c r="E290" s="15">
        <v>1530</v>
      </c>
      <c r="F290" s="114">
        <f t="shared" si="50"/>
        <v>382</v>
      </c>
      <c r="G290" s="18"/>
      <c r="H290" s="27" t="s">
        <v>2105</v>
      </c>
      <c r="I290" s="27" t="s">
        <v>2105</v>
      </c>
      <c r="J290" s="31" t="s">
        <v>2104</v>
      </c>
      <c r="K290" s="31" t="s">
        <v>566</v>
      </c>
      <c r="L290" s="31"/>
      <c r="M290" s="3"/>
      <c r="N290" s="33">
        <f t="shared" si="41"/>
        <v>1140</v>
      </c>
      <c r="O290" s="15">
        <f t="shared" si="42"/>
        <v>1107</v>
      </c>
      <c r="P290" s="15">
        <f t="shared" si="43"/>
        <v>1088</v>
      </c>
      <c r="Q290" s="15">
        <f t="shared" si="44"/>
        <v>1069</v>
      </c>
      <c r="R290" s="15">
        <f t="shared" si="45"/>
        <v>1050</v>
      </c>
      <c r="S290" s="15">
        <f t="shared" si="46"/>
        <v>955</v>
      </c>
      <c r="T290" s="15">
        <f t="shared" si="47"/>
        <v>878</v>
      </c>
      <c r="U290" s="15">
        <f t="shared" si="48"/>
        <v>764</v>
      </c>
      <c r="V290" s="15">
        <f t="shared" si="49"/>
        <v>0</v>
      </c>
    </row>
    <row r="291" spans="1:22" ht="16.5" customHeight="1">
      <c r="A291" s="7">
        <v>281</v>
      </c>
      <c r="B291" s="19"/>
      <c r="C291" s="77" t="s">
        <v>191</v>
      </c>
      <c r="D291" s="86" t="s">
        <v>2106</v>
      </c>
      <c r="E291" s="15">
        <v>3380</v>
      </c>
      <c r="F291" s="114">
        <f t="shared" si="50"/>
        <v>845</v>
      </c>
      <c r="G291" s="18" t="s">
        <v>550</v>
      </c>
      <c r="H291" s="29" t="s">
        <v>2906</v>
      </c>
      <c r="I291" s="24" t="s">
        <v>2908</v>
      </c>
      <c r="J291" s="31" t="s">
        <v>2104</v>
      </c>
      <c r="K291" s="31" t="s">
        <v>566</v>
      </c>
      <c r="L291" s="31" t="s">
        <v>570</v>
      </c>
      <c r="M291" s="3" t="s">
        <v>2107</v>
      </c>
      <c r="N291" s="33">
        <f t="shared" si="41"/>
        <v>2521</v>
      </c>
      <c r="O291" s="15">
        <f t="shared" si="42"/>
        <v>2450</v>
      </c>
      <c r="P291" s="15">
        <f t="shared" si="43"/>
        <v>2408</v>
      </c>
      <c r="Q291" s="15">
        <f t="shared" si="44"/>
        <v>2366</v>
      </c>
      <c r="R291" s="15">
        <f t="shared" si="45"/>
        <v>2323</v>
      </c>
      <c r="S291" s="15">
        <f t="shared" si="46"/>
        <v>2112</v>
      </c>
      <c r="T291" s="15">
        <f t="shared" si="47"/>
        <v>1943</v>
      </c>
      <c r="U291" s="15">
        <f t="shared" si="48"/>
        <v>1690</v>
      </c>
      <c r="V291" s="15">
        <f t="shared" si="49"/>
        <v>0</v>
      </c>
    </row>
    <row r="292" spans="1:22" ht="16.5" customHeight="1">
      <c r="A292" s="7">
        <v>282</v>
      </c>
      <c r="B292" s="19"/>
      <c r="C292" s="77" t="s">
        <v>192</v>
      </c>
      <c r="D292" s="3" t="s">
        <v>2103</v>
      </c>
      <c r="E292" s="15">
        <v>1200</v>
      </c>
      <c r="F292" s="114">
        <f t="shared" si="50"/>
        <v>300</v>
      </c>
      <c r="G292" s="18"/>
      <c r="H292" s="23" t="s">
        <v>2900</v>
      </c>
      <c r="I292" s="23" t="s">
        <v>2900</v>
      </c>
      <c r="J292" s="31" t="s">
        <v>2102</v>
      </c>
      <c r="K292" s="31" t="s">
        <v>566</v>
      </c>
      <c r="L292" s="31"/>
      <c r="M292" s="3"/>
      <c r="N292" s="33">
        <f t="shared" si="41"/>
        <v>895</v>
      </c>
      <c r="O292" s="15">
        <f t="shared" si="42"/>
        <v>870</v>
      </c>
      <c r="P292" s="15">
        <f t="shared" si="43"/>
        <v>855</v>
      </c>
      <c r="Q292" s="15">
        <f t="shared" si="44"/>
        <v>840</v>
      </c>
      <c r="R292" s="15">
        <f t="shared" si="45"/>
        <v>825</v>
      </c>
      <c r="S292" s="15">
        <f t="shared" si="46"/>
        <v>750</v>
      </c>
      <c r="T292" s="15">
        <f t="shared" si="47"/>
        <v>690</v>
      </c>
      <c r="U292" s="15">
        <f t="shared" si="48"/>
        <v>600</v>
      </c>
      <c r="V292" s="15">
        <f t="shared" si="49"/>
        <v>0</v>
      </c>
    </row>
    <row r="293" spans="1:22" ht="16.5" customHeight="1">
      <c r="A293" s="7">
        <v>283</v>
      </c>
      <c r="B293" s="19"/>
      <c r="C293" s="77" t="s">
        <v>193</v>
      </c>
      <c r="D293" s="3" t="s">
        <v>2103</v>
      </c>
      <c r="E293" s="15">
        <v>1320</v>
      </c>
      <c r="F293" s="114">
        <f t="shared" si="50"/>
        <v>330</v>
      </c>
      <c r="G293" s="18"/>
      <c r="H293" s="22" t="s">
        <v>2905</v>
      </c>
      <c r="I293" s="20" t="s">
        <v>2909</v>
      </c>
      <c r="J293" s="31" t="s">
        <v>2109</v>
      </c>
      <c r="K293" s="31" t="s">
        <v>567</v>
      </c>
      <c r="L293" s="31"/>
      <c r="M293" s="3"/>
      <c r="N293" s="33">
        <f t="shared" si="41"/>
        <v>984</v>
      </c>
      <c r="O293" s="15">
        <f t="shared" si="42"/>
        <v>957</v>
      </c>
      <c r="P293" s="15">
        <f t="shared" si="43"/>
        <v>940</v>
      </c>
      <c r="Q293" s="15">
        <f t="shared" si="44"/>
        <v>924</v>
      </c>
      <c r="R293" s="15">
        <f t="shared" si="45"/>
        <v>907</v>
      </c>
      <c r="S293" s="15">
        <f t="shared" si="46"/>
        <v>825</v>
      </c>
      <c r="T293" s="15">
        <f t="shared" si="47"/>
        <v>759</v>
      </c>
      <c r="U293" s="15">
        <f t="shared" si="48"/>
        <v>660</v>
      </c>
      <c r="V293" s="15">
        <f t="shared" si="49"/>
        <v>0</v>
      </c>
    </row>
    <row r="294" spans="1:22" ht="16.5" customHeight="1">
      <c r="A294" s="7">
        <v>284</v>
      </c>
      <c r="B294" s="19"/>
      <c r="C294" s="77" t="s">
        <v>194</v>
      </c>
      <c r="D294" s="3" t="s">
        <v>2103</v>
      </c>
      <c r="E294" s="15">
        <v>1450</v>
      </c>
      <c r="F294" s="114">
        <f t="shared" si="50"/>
        <v>362</v>
      </c>
      <c r="G294" s="18"/>
      <c r="H294" s="24" t="s">
        <v>2908</v>
      </c>
      <c r="I294" s="24" t="s">
        <v>2908</v>
      </c>
      <c r="J294" s="31" t="s">
        <v>2104</v>
      </c>
      <c r="K294" s="31" t="s">
        <v>566</v>
      </c>
      <c r="L294" s="31"/>
      <c r="M294" s="3"/>
      <c r="N294" s="33">
        <f t="shared" si="41"/>
        <v>1080</v>
      </c>
      <c r="O294" s="15">
        <f t="shared" si="42"/>
        <v>1049</v>
      </c>
      <c r="P294" s="15">
        <f t="shared" si="43"/>
        <v>1031</v>
      </c>
      <c r="Q294" s="15">
        <f t="shared" si="44"/>
        <v>1013</v>
      </c>
      <c r="R294" s="15">
        <f t="shared" si="45"/>
        <v>995</v>
      </c>
      <c r="S294" s="15">
        <f t="shared" si="46"/>
        <v>905</v>
      </c>
      <c r="T294" s="15">
        <f t="shared" si="47"/>
        <v>832</v>
      </c>
      <c r="U294" s="15">
        <f t="shared" si="48"/>
        <v>724</v>
      </c>
      <c r="V294" s="15">
        <f t="shared" si="49"/>
        <v>0</v>
      </c>
    </row>
    <row r="295" spans="1:22" ht="16.5" customHeight="1">
      <c r="A295" s="7">
        <v>285</v>
      </c>
      <c r="B295" s="19"/>
      <c r="C295" s="77" t="s">
        <v>195</v>
      </c>
      <c r="D295" s="3" t="s">
        <v>2103</v>
      </c>
      <c r="E295" s="15">
        <v>1390</v>
      </c>
      <c r="F295" s="114">
        <f t="shared" si="50"/>
        <v>347</v>
      </c>
      <c r="G295" s="18"/>
      <c r="H295" s="21" t="s">
        <v>2902</v>
      </c>
      <c r="I295" s="21" t="s">
        <v>2902</v>
      </c>
      <c r="J295" s="31" t="s">
        <v>2109</v>
      </c>
      <c r="K295" s="31" t="s">
        <v>565</v>
      </c>
      <c r="L295" s="31"/>
      <c r="M295" s="3"/>
      <c r="N295" s="33">
        <f t="shared" si="41"/>
        <v>1035</v>
      </c>
      <c r="O295" s="15">
        <f t="shared" si="42"/>
        <v>1006</v>
      </c>
      <c r="P295" s="15">
        <f t="shared" si="43"/>
        <v>988</v>
      </c>
      <c r="Q295" s="15">
        <f t="shared" si="44"/>
        <v>971</v>
      </c>
      <c r="R295" s="15">
        <f t="shared" si="45"/>
        <v>954</v>
      </c>
      <c r="S295" s="15">
        <f t="shared" si="46"/>
        <v>867</v>
      </c>
      <c r="T295" s="15">
        <f t="shared" si="47"/>
        <v>798</v>
      </c>
      <c r="U295" s="15">
        <f t="shared" si="48"/>
        <v>694</v>
      </c>
      <c r="V295" s="15">
        <f t="shared" si="49"/>
        <v>0</v>
      </c>
    </row>
    <row r="296" spans="1:22" ht="16.5" customHeight="1">
      <c r="A296" s="7">
        <v>286</v>
      </c>
      <c r="B296" s="19"/>
      <c r="C296" s="77" t="s">
        <v>196</v>
      </c>
      <c r="D296" s="3" t="s">
        <v>2103</v>
      </c>
      <c r="E296" s="15">
        <v>1260</v>
      </c>
      <c r="F296" s="114">
        <f t="shared" si="50"/>
        <v>315</v>
      </c>
      <c r="G296" s="18"/>
      <c r="H296" s="22" t="s">
        <v>2905</v>
      </c>
      <c r="I296" s="22" t="s">
        <v>2905</v>
      </c>
      <c r="J296" s="31" t="s">
        <v>2104</v>
      </c>
      <c r="K296" s="31" t="s">
        <v>566</v>
      </c>
      <c r="L296" s="31"/>
      <c r="M296" s="3"/>
      <c r="N296" s="33">
        <f t="shared" si="41"/>
        <v>940</v>
      </c>
      <c r="O296" s="15">
        <f t="shared" si="42"/>
        <v>913</v>
      </c>
      <c r="P296" s="15">
        <f t="shared" si="43"/>
        <v>897</v>
      </c>
      <c r="Q296" s="15">
        <f t="shared" si="44"/>
        <v>882</v>
      </c>
      <c r="R296" s="15">
        <f t="shared" si="45"/>
        <v>866</v>
      </c>
      <c r="S296" s="15">
        <f t="shared" si="46"/>
        <v>787</v>
      </c>
      <c r="T296" s="15">
        <f t="shared" si="47"/>
        <v>724</v>
      </c>
      <c r="U296" s="15">
        <f t="shared" si="48"/>
        <v>630</v>
      </c>
      <c r="V296" s="15">
        <f t="shared" si="49"/>
        <v>0</v>
      </c>
    </row>
    <row r="297" spans="1:22" ht="16.5" customHeight="1">
      <c r="A297" s="7">
        <v>287</v>
      </c>
      <c r="B297" s="19"/>
      <c r="C297" s="77" t="s">
        <v>197</v>
      </c>
      <c r="D297" s="3" t="s">
        <v>2103</v>
      </c>
      <c r="E297" s="15">
        <v>1180</v>
      </c>
      <c r="F297" s="114">
        <f t="shared" si="50"/>
        <v>295</v>
      </c>
      <c r="G297" s="18"/>
      <c r="H297" s="81" t="s">
        <v>2912</v>
      </c>
      <c r="I297" s="22" t="s">
        <v>2905</v>
      </c>
      <c r="J297" s="31" t="s">
        <v>2109</v>
      </c>
      <c r="K297" s="31" t="s">
        <v>566</v>
      </c>
      <c r="L297" s="31"/>
      <c r="M297" s="3"/>
      <c r="N297" s="33">
        <f t="shared" si="41"/>
        <v>880</v>
      </c>
      <c r="O297" s="15">
        <f t="shared" si="42"/>
        <v>855</v>
      </c>
      <c r="P297" s="15">
        <f t="shared" si="43"/>
        <v>840</v>
      </c>
      <c r="Q297" s="15">
        <f t="shared" si="44"/>
        <v>826</v>
      </c>
      <c r="R297" s="15">
        <f t="shared" si="45"/>
        <v>811</v>
      </c>
      <c r="S297" s="15">
        <f t="shared" si="46"/>
        <v>737</v>
      </c>
      <c r="T297" s="15">
        <f t="shared" si="47"/>
        <v>678</v>
      </c>
      <c r="U297" s="15">
        <f t="shared" si="48"/>
        <v>590</v>
      </c>
      <c r="V297" s="15">
        <f t="shared" si="49"/>
        <v>0</v>
      </c>
    </row>
    <row r="298" spans="1:22" ht="16.5" customHeight="1">
      <c r="A298" s="7">
        <v>288</v>
      </c>
      <c r="B298" s="19"/>
      <c r="C298" s="77" t="s">
        <v>198</v>
      </c>
      <c r="D298" s="3" t="s">
        <v>2103</v>
      </c>
      <c r="E298" s="15">
        <v>2760</v>
      </c>
      <c r="F298" s="114">
        <f t="shared" si="50"/>
        <v>690</v>
      </c>
      <c r="G298" s="18" t="s">
        <v>2095</v>
      </c>
      <c r="H298" s="29" t="s">
        <v>2906</v>
      </c>
      <c r="I298" s="29" t="s">
        <v>2906</v>
      </c>
      <c r="J298" s="31" t="s">
        <v>2102</v>
      </c>
      <c r="K298" s="31" t="s">
        <v>566</v>
      </c>
      <c r="L298" s="31"/>
      <c r="M298" s="3"/>
      <c r="N298" s="33">
        <f t="shared" si="41"/>
        <v>2059</v>
      </c>
      <c r="O298" s="15">
        <f t="shared" si="42"/>
        <v>2001</v>
      </c>
      <c r="P298" s="15">
        <f t="shared" si="43"/>
        <v>1966</v>
      </c>
      <c r="Q298" s="15">
        <f t="shared" si="44"/>
        <v>1932</v>
      </c>
      <c r="R298" s="15">
        <f t="shared" si="45"/>
        <v>1897</v>
      </c>
      <c r="S298" s="15">
        <f t="shared" si="46"/>
        <v>1725</v>
      </c>
      <c r="T298" s="15">
        <f t="shared" si="47"/>
        <v>1587</v>
      </c>
      <c r="U298" s="15">
        <f t="shared" si="48"/>
        <v>1380</v>
      </c>
      <c r="V298" s="15">
        <f t="shared" si="49"/>
        <v>0</v>
      </c>
    </row>
    <row r="299" spans="1:22" ht="16.5" customHeight="1">
      <c r="A299" s="7">
        <v>289</v>
      </c>
      <c r="B299" s="19"/>
      <c r="C299" s="77" t="s">
        <v>199</v>
      </c>
      <c r="D299" s="3" t="s">
        <v>2103</v>
      </c>
      <c r="E299" s="15">
        <v>1760</v>
      </c>
      <c r="F299" s="114">
        <f t="shared" si="50"/>
        <v>440</v>
      </c>
      <c r="G299" s="18"/>
      <c r="H299" s="29" t="s">
        <v>2906</v>
      </c>
      <c r="I299" s="29" t="s">
        <v>2906</v>
      </c>
      <c r="J299" s="31" t="s">
        <v>2093</v>
      </c>
      <c r="K299" s="31" t="s">
        <v>566</v>
      </c>
      <c r="L299" s="31"/>
      <c r="M299" s="3"/>
      <c r="N299" s="33">
        <f t="shared" si="41"/>
        <v>1313</v>
      </c>
      <c r="O299" s="15">
        <f t="shared" si="42"/>
        <v>1276</v>
      </c>
      <c r="P299" s="15">
        <f t="shared" si="43"/>
        <v>1254</v>
      </c>
      <c r="Q299" s="15">
        <f t="shared" si="44"/>
        <v>1232</v>
      </c>
      <c r="R299" s="15">
        <f t="shared" si="45"/>
        <v>1210</v>
      </c>
      <c r="S299" s="15">
        <f t="shared" si="46"/>
        <v>1100</v>
      </c>
      <c r="T299" s="15">
        <f t="shared" si="47"/>
        <v>1012</v>
      </c>
      <c r="U299" s="15">
        <f t="shared" si="48"/>
        <v>880</v>
      </c>
      <c r="V299" s="15">
        <f t="shared" si="49"/>
        <v>0</v>
      </c>
    </row>
    <row r="300" spans="1:22" ht="16.5" customHeight="1">
      <c r="A300" s="7">
        <v>290</v>
      </c>
      <c r="B300" s="19"/>
      <c r="C300" s="77" t="s">
        <v>200</v>
      </c>
      <c r="D300" s="3" t="s">
        <v>2103</v>
      </c>
      <c r="E300" s="15">
        <v>990</v>
      </c>
      <c r="F300" s="114">
        <f t="shared" si="50"/>
        <v>247</v>
      </c>
      <c r="G300" s="18" t="s">
        <v>2095</v>
      </c>
      <c r="H300" s="81" t="s">
        <v>2912</v>
      </c>
      <c r="I300" s="81" t="s">
        <v>2912</v>
      </c>
      <c r="J300" s="31" t="s">
        <v>2093</v>
      </c>
      <c r="K300" s="31" t="s">
        <v>565</v>
      </c>
      <c r="L300" s="31"/>
      <c r="M300" s="3"/>
      <c r="N300" s="33">
        <f t="shared" si="41"/>
        <v>737</v>
      </c>
      <c r="O300" s="15">
        <f t="shared" si="42"/>
        <v>716</v>
      </c>
      <c r="P300" s="15">
        <f t="shared" si="43"/>
        <v>703</v>
      </c>
      <c r="Q300" s="15">
        <f t="shared" si="44"/>
        <v>691</v>
      </c>
      <c r="R300" s="15">
        <f t="shared" si="45"/>
        <v>679</v>
      </c>
      <c r="S300" s="15">
        <f t="shared" si="46"/>
        <v>617</v>
      </c>
      <c r="T300" s="15">
        <f t="shared" si="47"/>
        <v>568</v>
      </c>
      <c r="U300" s="15">
        <f t="shared" si="48"/>
        <v>494</v>
      </c>
      <c r="V300" s="15">
        <f t="shared" si="49"/>
        <v>0</v>
      </c>
    </row>
    <row r="301" spans="1:22" ht="16.5" customHeight="1">
      <c r="A301" s="7">
        <v>291</v>
      </c>
      <c r="B301" s="19"/>
      <c r="C301" s="77" t="s">
        <v>201</v>
      </c>
      <c r="D301" s="3" t="s">
        <v>2103</v>
      </c>
      <c r="E301" s="15">
        <v>1640</v>
      </c>
      <c r="F301" s="114">
        <f t="shared" si="50"/>
        <v>410</v>
      </c>
      <c r="G301" s="18"/>
      <c r="H301" s="21" t="s">
        <v>2902</v>
      </c>
      <c r="I301" s="21" t="s">
        <v>2902</v>
      </c>
      <c r="J301" s="31" t="s">
        <v>2102</v>
      </c>
      <c r="K301" s="31" t="s">
        <v>566</v>
      </c>
      <c r="L301" s="31"/>
      <c r="M301" s="3"/>
      <c r="N301" s="33">
        <f t="shared" si="41"/>
        <v>1223</v>
      </c>
      <c r="O301" s="15">
        <f t="shared" si="42"/>
        <v>1189</v>
      </c>
      <c r="P301" s="15">
        <f t="shared" si="43"/>
        <v>1168</v>
      </c>
      <c r="Q301" s="15">
        <f t="shared" si="44"/>
        <v>1148</v>
      </c>
      <c r="R301" s="15">
        <f t="shared" si="45"/>
        <v>1127</v>
      </c>
      <c r="S301" s="15">
        <f t="shared" si="46"/>
        <v>1025</v>
      </c>
      <c r="T301" s="15">
        <f t="shared" si="47"/>
        <v>943</v>
      </c>
      <c r="U301" s="15">
        <f t="shared" si="48"/>
        <v>820</v>
      </c>
      <c r="V301" s="15">
        <f t="shared" si="49"/>
        <v>0</v>
      </c>
    </row>
    <row r="302" spans="1:22" ht="16.5" customHeight="1">
      <c r="A302" s="7">
        <v>292</v>
      </c>
      <c r="B302" s="19"/>
      <c r="C302" s="77" t="s">
        <v>202</v>
      </c>
      <c r="D302" s="3" t="s">
        <v>2103</v>
      </c>
      <c r="E302" s="15">
        <v>870</v>
      </c>
      <c r="F302" s="114">
        <f t="shared" si="50"/>
        <v>217</v>
      </c>
      <c r="G302" s="18"/>
      <c r="H302" s="29" t="s">
        <v>2906</v>
      </c>
      <c r="I302" s="20" t="s">
        <v>2909</v>
      </c>
      <c r="J302" s="31" t="s">
        <v>2109</v>
      </c>
      <c r="K302" s="31" t="s">
        <v>566</v>
      </c>
      <c r="L302" s="31"/>
      <c r="M302" s="3"/>
      <c r="N302" s="33">
        <f t="shared" si="41"/>
        <v>647</v>
      </c>
      <c r="O302" s="15">
        <f t="shared" si="42"/>
        <v>629</v>
      </c>
      <c r="P302" s="15">
        <f t="shared" si="43"/>
        <v>618</v>
      </c>
      <c r="Q302" s="15">
        <f t="shared" si="44"/>
        <v>607</v>
      </c>
      <c r="R302" s="15">
        <f t="shared" si="45"/>
        <v>596</v>
      </c>
      <c r="S302" s="15">
        <f t="shared" si="46"/>
        <v>542</v>
      </c>
      <c r="T302" s="15">
        <f t="shared" si="47"/>
        <v>499</v>
      </c>
      <c r="U302" s="15">
        <f t="shared" si="48"/>
        <v>434</v>
      </c>
      <c r="V302" s="15">
        <f t="shared" si="49"/>
        <v>0</v>
      </c>
    </row>
    <row r="303" spans="1:22" ht="16.5" customHeight="1">
      <c r="A303" s="7">
        <v>293</v>
      </c>
      <c r="B303" s="19"/>
      <c r="C303" s="72" t="s">
        <v>203</v>
      </c>
      <c r="D303" s="3" t="s">
        <v>2110</v>
      </c>
      <c r="E303" s="15">
        <v>1200</v>
      </c>
      <c r="F303" s="114">
        <f t="shared" si="50"/>
        <v>300</v>
      </c>
      <c r="G303" s="18"/>
      <c r="H303" s="23" t="s">
        <v>2900</v>
      </c>
      <c r="I303" s="21" t="s">
        <v>2902</v>
      </c>
      <c r="J303" s="31" t="s">
        <v>2092</v>
      </c>
      <c r="K303" s="31" t="s">
        <v>567</v>
      </c>
      <c r="L303" s="31"/>
      <c r="M303" s="3"/>
      <c r="N303" s="33">
        <f t="shared" si="41"/>
        <v>895</v>
      </c>
      <c r="O303" s="15">
        <f t="shared" si="42"/>
        <v>870</v>
      </c>
      <c r="P303" s="15">
        <f t="shared" si="43"/>
        <v>855</v>
      </c>
      <c r="Q303" s="15">
        <f t="shared" si="44"/>
        <v>840</v>
      </c>
      <c r="R303" s="15">
        <f t="shared" si="45"/>
        <v>825</v>
      </c>
      <c r="S303" s="15">
        <f t="shared" si="46"/>
        <v>750</v>
      </c>
      <c r="T303" s="15">
        <f t="shared" si="47"/>
        <v>690</v>
      </c>
      <c r="U303" s="15">
        <f t="shared" si="48"/>
        <v>600</v>
      </c>
      <c r="V303" s="15">
        <f t="shared" si="49"/>
        <v>0</v>
      </c>
    </row>
    <row r="304" spans="1:22" ht="16.5" customHeight="1">
      <c r="A304" s="7">
        <v>294</v>
      </c>
      <c r="B304" s="19"/>
      <c r="C304" s="72" t="s">
        <v>204</v>
      </c>
      <c r="D304" s="3" t="s">
        <v>2110</v>
      </c>
      <c r="E304" s="15">
        <v>1960</v>
      </c>
      <c r="F304" s="114">
        <f t="shared" si="50"/>
        <v>490</v>
      </c>
      <c r="G304" s="18"/>
      <c r="H304" s="81" t="s">
        <v>2912</v>
      </c>
      <c r="I304" s="22" t="s">
        <v>2905</v>
      </c>
      <c r="J304" s="31" t="s">
        <v>2092</v>
      </c>
      <c r="K304" s="31" t="s">
        <v>566</v>
      </c>
      <c r="L304" s="31"/>
      <c r="M304" s="3"/>
      <c r="N304" s="33">
        <f t="shared" si="41"/>
        <v>1462</v>
      </c>
      <c r="O304" s="15">
        <f t="shared" si="42"/>
        <v>1421</v>
      </c>
      <c r="P304" s="15">
        <f t="shared" si="43"/>
        <v>1396</v>
      </c>
      <c r="Q304" s="15">
        <f t="shared" si="44"/>
        <v>1372</v>
      </c>
      <c r="R304" s="15">
        <f t="shared" si="45"/>
        <v>1347</v>
      </c>
      <c r="S304" s="15">
        <f t="shared" si="46"/>
        <v>1225</v>
      </c>
      <c r="T304" s="15">
        <f t="shared" si="47"/>
        <v>1127</v>
      </c>
      <c r="U304" s="15">
        <f t="shared" si="48"/>
        <v>980</v>
      </c>
      <c r="V304" s="15">
        <f t="shared" si="49"/>
        <v>0</v>
      </c>
    </row>
    <row r="305" spans="1:22" ht="16.5" customHeight="1">
      <c r="A305" s="7">
        <v>295</v>
      </c>
      <c r="B305" s="19"/>
      <c r="C305" s="72" t="s">
        <v>205</v>
      </c>
      <c r="D305" s="3" t="s">
        <v>2110</v>
      </c>
      <c r="E305" s="15">
        <v>3800</v>
      </c>
      <c r="F305" s="114">
        <f t="shared" si="50"/>
        <v>950</v>
      </c>
      <c r="G305" s="18"/>
      <c r="H305" s="27" t="s">
        <v>2111</v>
      </c>
      <c r="I305" s="27" t="s">
        <v>2111</v>
      </c>
      <c r="J305" s="31" t="s">
        <v>2092</v>
      </c>
      <c r="K305" s="31" t="s">
        <v>566</v>
      </c>
      <c r="L305" s="31"/>
      <c r="M305" s="3"/>
      <c r="N305" s="33">
        <f t="shared" ref="N305:N368" si="51">ROUNDDOWN(F305*2.9844,0)</f>
        <v>2835</v>
      </c>
      <c r="O305" s="15">
        <f t="shared" ref="O305:O368" si="52">ROUNDDOWN(F305*2.9,0)</f>
        <v>2755</v>
      </c>
      <c r="P305" s="15">
        <f t="shared" ref="P305:P368" si="53">ROUNDDOWN(F305*2.85,0)</f>
        <v>2707</v>
      </c>
      <c r="Q305" s="15">
        <f t="shared" ref="Q305:Q368" si="54">ROUNDDOWN(F305*2.8,0)</f>
        <v>2660</v>
      </c>
      <c r="R305" s="15">
        <f t="shared" ref="R305:R368" si="55">ROUNDDOWN(F305*2.75,0)</f>
        <v>2612</v>
      </c>
      <c r="S305" s="15">
        <f t="shared" ref="S305:S368" si="56">ROUNDDOWN(F305*2.5,0)</f>
        <v>2375</v>
      </c>
      <c r="T305" s="15">
        <f t="shared" ref="T305:T368" si="57">ROUNDDOWN(F305*2.3,0)</f>
        <v>2185</v>
      </c>
      <c r="U305" s="15">
        <f t="shared" ref="U305:U368" si="58">ROUNDDOWN(F305*2,0)</f>
        <v>1900</v>
      </c>
      <c r="V305" s="15">
        <f t="shared" ref="V305:V368" si="59">ROUNDDOWN(F305*0,0)</f>
        <v>0</v>
      </c>
    </row>
    <row r="306" spans="1:22" ht="16.5" customHeight="1">
      <c r="A306" s="7">
        <v>296</v>
      </c>
      <c r="B306" s="19"/>
      <c r="C306" s="72" t="s">
        <v>206</v>
      </c>
      <c r="D306" s="3" t="s">
        <v>2110</v>
      </c>
      <c r="E306" s="15">
        <v>2900</v>
      </c>
      <c r="F306" s="114">
        <f t="shared" si="50"/>
        <v>725</v>
      </c>
      <c r="G306" s="18" t="s">
        <v>2088</v>
      </c>
      <c r="H306" s="22" t="s">
        <v>2905</v>
      </c>
      <c r="I306" s="26" t="s">
        <v>2113</v>
      </c>
      <c r="J306" s="31" t="s">
        <v>2092</v>
      </c>
      <c r="K306" s="31" t="s">
        <v>566</v>
      </c>
      <c r="L306" s="31"/>
      <c r="M306" s="3"/>
      <c r="N306" s="33">
        <f t="shared" si="51"/>
        <v>2163</v>
      </c>
      <c r="O306" s="15">
        <f t="shared" si="52"/>
        <v>2102</v>
      </c>
      <c r="P306" s="15">
        <f t="shared" si="53"/>
        <v>2066</v>
      </c>
      <c r="Q306" s="15">
        <f t="shared" si="54"/>
        <v>2030</v>
      </c>
      <c r="R306" s="15">
        <f t="shared" si="55"/>
        <v>1993</v>
      </c>
      <c r="S306" s="15">
        <f t="shared" si="56"/>
        <v>1812</v>
      </c>
      <c r="T306" s="15">
        <f t="shared" si="57"/>
        <v>1667</v>
      </c>
      <c r="U306" s="15">
        <f t="shared" si="58"/>
        <v>1450</v>
      </c>
      <c r="V306" s="15">
        <f t="shared" si="59"/>
        <v>0</v>
      </c>
    </row>
    <row r="307" spans="1:22" ht="16.5" customHeight="1">
      <c r="A307" s="7">
        <v>297</v>
      </c>
      <c r="B307" s="19"/>
      <c r="C307" s="72" t="s">
        <v>207</v>
      </c>
      <c r="D307" s="3" t="s">
        <v>2110</v>
      </c>
      <c r="E307" s="15">
        <v>1380</v>
      </c>
      <c r="F307" s="114">
        <f t="shared" si="50"/>
        <v>345</v>
      </c>
      <c r="G307" s="18"/>
      <c r="H307" s="20" t="s">
        <v>2909</v>
      </c>
      <c r="I307" s="26" t="s">
        <v>2113</v>
      </c>
      <c r="J307" s="31" t="s">
        <v>2114</v>
      </c>
      <c r="K307" s="31" t="s">
        <v>566</v>
      </c>
      <c r="L307" s="31"/>
      <c r="M307" s="3"/>
      <c r="N307" s="33">
        <f t="shared" si="51"/>
        <v>1029</v>
      </c>
      <c r="O307" s="15">
        <f t="shared" si="52"/>
        <v>1000</v>
      </c>
      <c r="P307" s="15">
        <f t="shared" si="53"/>
        <v>983</v>
      </c>
      <c r="Q307" s="15">
        <f t="shared" si="54"/>
        <v>966</v>
      </c>
      <c r="R307" s="15">
        <f t="shared" si="55"/>
        <v>948</v>
      </c>
      <c r="S307" s="15">
        <f t="shared" si="56"/>
        <v>862</v>
      </c>
      <c r="T307" s="15">
        <f t="shared" si="57"/>
        <v>793</v>
      </c>
      <c r="U307" s="15">
        <f t="shared" si="58"/>
        <v>690</v>
      </c>
      <c r="V307" s="15">
        <f t="shared" si="59"/>
        <v>0</v>
      </c>
    </row>
    <row r="308" spans="1:22" ht="16.5" customHeight="1">
      <c r="A308" s="7">
        <v>298</v>
      </c>
      <c r="B308" s="19"/>
      <c r="C308" s="72" t="s">
        <v>208</v>
      </c>
      <c r="D308" s="3" t="s">
        <v>2110</v>
      </c>
      <c r="E308" s="15">
        <v>640</v>
      </c>
      <c r="F308" s="114">
        <f t="shared" si="50"/>
        <v>160</v>
      </c>
      <c r="G308" s="18" t="s">
        <v>2088</v>
      </c>
      <c r="H308" s="26" t="s">
        <v>2113</v>
      </c>
      <c r="I308" s="26" t="s">
        <v>2113</v>
      </c>
      <c r="J308" s="31" t="s">
        <v>2092</v>
      </c>
      <c r="K308" s="31" t="s">
        <v>566</v>
      </c>
      <c r="L308" s="31"/>
      <c r="M308" s="3"/>
      <c r="N308" s="33">
        <f t="shared" si="51"/>
        <v>477</v>
      </c>
      <c r="O308" s="15">
        <f t="shared" si="52"/>
        <v>464</v>
      </c>
      <c r="P308" s="15">
        <f t="shared" si="53"/>
        <v>456</v>
      </c>
      <c r="Q308" s="15">
        <f t="shared" si="54"/>
        <v>448</v>
      </c>
      <c r="R308" s="15">
        <f t="shared" si="55"/>
        <v>440</v>
      </c>
      <c r="S308" s="15">
        <f t="shared" si="56"/>
        <v>400</v>
      </c>
      <c r="T308" s="15">
        <f t="shared" si="57"/>
        <v>368</v>
      </c>
      <c r="U308" s="15">
        <f t="shared" si="58"/>
        <v>320</v>
      </c>
      <c r="V308" s="15">
        <f t="shared" si="59"/>
        <v>0</v>
      </c>
    </row>
    <row r="309" spans="1:22" ht="16.5" customHeight="1">
      <c r="A309" s="7">
        <v>299</v>
      </c>
      <c r="B309" s="19"/>
      <c r="C309" s="72" t="s">
        <v>209</v>
      </c>
      <c r="D309" s="3" t="s">
        <v>2110</v>
      </c>
      <c r="E309" s="15">
        <v>600</v>
      </c>
      <c r="F309" s="114">
        <f t="shared" si="50"/>
        <v>150</v>
      </c>
      <c r="G309" s="18"/>
      <c r="H309" s="20" t="s">
        <v>2909</v>
      </c>
      <c r="I309" s="20" t="s">
        <v>2909</v>
      </c>
      <c r="J309" s="31" t="s">
        <v>2114</v>
      </c>
      <c r="K309" s="31" t="s">
        <v>566</v>
      </c>
      <c r="L309" s="31"/>
      <c r="M309" s="3"/>
      <c r="N309" s="33">
        <f t="shared" si="51"/>
        <v>447</v>
      </c>
      <c r="O309" s="15">
        <f t="shared" si="52"/>
        <v>435</v>
      </c>
      <c r="P309" s="15">
        <f t="shared" si="53"/>
        <v>427</v>
      </c>
      <c r="Q309" s="15">
        <f t="shared" si="54"/>
        <v>420</v>
      </c>
      <c r="R309" s="15">
        <f t="shared" si="55"/>
        <v>412</v>
      </c>
      <c r="S309" s="15">
        <f t="shared" si="56"/>
        <v>375</v>
      </c>
      <c r="T309" s="15">
        <f t="shared" si="57"/>
        <v>345</v>
      </c>
      <c r="U309" s="15">
        <f t="shared" si="58"/>
        <v>300</v>
      </c>
      <c r="V309" s="15">
        <f t="shared" si="59"/>
        <v>0</v>
      </c>
    </row>
    <row r="310" spans="1:22" ht="16.5" customHeight="1">
      <c r="A310" s="7">
        <v>300</v>
      </c>
      <c r="B310" s="19"/>
      <c r="C310" s="72" t="s">
        <v>210</v>
      </c>
      <c r="D310" s="3" t="s">
        <v>2110</v>
      </c>
      <c r="E310" s="15">
        <v>1600</v>
      </c>
      <c r="F310" s="114">
        <f t="shared" si="50"/>
        <v>400</v>
      </c>
      <c r="G310" s="18"/>
      <c r="H310" s="24" t="s">
        <v>2908</v>
      </c>
      <c r="I310" s="20" t="s">
        <v>2909</v>
      </c>
      <c r="J310" s="31" t="s">
        <v>2092</v>
      </c>
      <c r="K310" s="31" t="s">
        <v>565</v>
      </c>
      <c r="L310" s="31"/>
      <c r="M310" s="3"/>
      <c r="N310" s="33">
        <f t="shared" si="51"/>
        <v>1193</v>
      </c>
      <c r="O310" s="15">
        <f t="shared" si="52"/>
        <v>1160</v>
      </c>
      <c r="P310" s="15">
        <f t="shared" si="53"/>
        <v>1140</v>
      </c>
      <c r="Q310" s="15">
        <f t="shared" si="54"/>
        <v>1120</v>
      </c>
      <c r="R310" s="15">
        <f t="shared" si="55"/>
        <v>1100</v>
      </c>
      <c r="S310" s="15">
        <f t="shared" si="56"/>
        <v>1000</v>
      </c>
      <c r="T310" s="15">
        <f t="shared" si="57"/>
        <v>920</v>
      </c>
      <c r="U310" s="15">
        <f t="shared" si="58"/>
        <v>800</v>
      </c>
      <c r="V310" s="15">
        <f t="shared" si="59"/>
        <v>0</v>
      </c>
    </row>
    <row r="311" spans="1:22" ht="16.5" customHeight="1">
      <c r="A311" s="7">
        <v>301</v>
      </c>
      <c r="B311" s="19"/>
      <c r="C311" s="72" t="s">
        <v>211</v>
      </c>
      <c r="D311" s="86" t="s">
        <v>2115</v>
      </c>
      <c r="E311" s="15">
        <v>700</v>
      </c>
      <c r="F311" s="114">
        <f t="shared" si="50"/>
        <v>175</v>
      </c>
      <c r="G311" s="18"/>
      <c r="H311" s="27" t="s">
        <v>2111</v>
      </c>
      <c r="I311" s="27" t="s">
        <v>2111</v>
      </c>
      <c r="J311" s="31" t="s">
        <v>2114</v>
      </c>
      <c r="K311" s="31" t="s">
        <v>566</v>
      </c>
      <c r="L311" s="31" t="s">
        <v>570</v>
      </c>
      <c r="M311" s="3"/>
      <c r="N311" s="33">
        <f t="shared" si="51"/>
        <v>522</v>
      </c>
      <c r="O311" s="15">
        <f t="shared" si="52"/>
        <v>507</v>
      </c>
      <c r="P311" s="15">
        <f t="shared" si="53"/>
        <v>498</v>
      </c>
      <c r="Q311" s="15">
        <f t="shared" si="54"/>
        <v>490</v>
      </c>
      <c r="R311" s="15">
        <f t="shared" si="55"/>
        <v>481</v>
      </c>
      <c r="S311" s="15">
        <f t="shared" si="56"/>
        <v>437</v>
      </c>
      <c r="T311" s="15">
        <f t="shared" si="57"/>
        <v>402</v>
      </c>
      <c r="U311" s="15">
        <f t="shared" si="58"/>
        <v>350</v>
      </c>
      <c r="V311" s="15">
        <f t="shared" si="59"/>
        <v>0</v>
      </c>
    </row>
    <row r="312" spans="1:22" ht="16.5" customHeight="1">
      <c r="A312" s="7">
        <v>302</v>
      </c>
      <c r="B312" s="19"/>
      <c r="C312" s="72" t="s">
        <v>212</v>
      </c>
      <c r="D312" s="86" t="s">
        <v>2115</v>
      </c>
      <c r="E312" s="15">
        <v>6800</v>
      </c>
      <c r="F312" s="114">
        <f t="shared" si="50"/>
        <v>1700</v>
      </c>
      <c r="G312" s="18" t="s">
        <v>550</v>
      </c>
      <c r="H312" s="29" t="s">
        <v>2906</v>
      </c>
      <c r="I312" s="29" t="s">
        <v>2906</v>
      </c>
      <c r="J312" s="31" t="s">
        <v>2114</v>
      </c>
      <c r="K312" s="31" t="s">
        <v>566</v>
      </c>
      <c r="L312" s="31" t="s">
        <v>570</v>
      </c>
      <c r="M312" s="3"/>
      <c r="N312" s="33">
        <f t="shared" si="51"/>
        <v>5073</v>
      </c>
      <c r="O312" s="15">
        <f t="shared" si="52"/>
        <v>4930</v>
      </c>
      <c r="P312" s="15">
        <f t="shared" si="53"/>
        <v>4845</v>
      </c>
      <c r="Q312" s="15">
        <f t="shared" si="54"/>
        <v>4760</v>
      </c>
      <c r="R312" s="15">
        <f t="shared" si="55"/>
        <v>4675</v>
      </c>
      <c r="S312" s="15">
        <f t="shared" si="56"/>
        <v>4250</v>
      </c>
      <c r="T312" s="15">
        <f t="shared" si="57"/>
        <v>3910</v>
      </c>
      <c r="U312" s="15">
        <f t="shared" si="58"/>
        <v>3400</v>
      </c>
      <c r="V312" s="15">
        <f t="shared" si="59"/>
        <v>0</v>
      </c>
    </row>
    <row r="313" spans="1:22" ht="16.5" customHeight="1">
      <c r="A313" s="7">
        <v>303</v>
      </c>
      <c r="B313" s="19"/>
      <c r="C313" s="77" t="s">
        <v>213</v>
      </c>
      <c r="D313" s="3" t="s">
        <v>2116</v>
      </c>
      <c r="E313" s="15">
        <v>4800</v>
      </c>
      <c r="F313" s="114">
        <f t="shared" si="50"/>
        <v>1200</v>
      </c>
      <c r="G313" s="18"/>
      <c r="H313" s="28" t="s">
        <v>557</v>
      </c>
      <c r="I313" s="28" t="s">
        <v>557</v>
      </c>
      <c r="J313" s="31" t="s">
        <v>2086</v>
      </c>
      <c r="K313" s="31" t="s">
        <v>567</v>
      </c>
      <c r="L313" s="31"/>
      <c r="M313" s="3"/>
      <c r="N313" s="33">
        <f t="shared" si="51"/>
        <v>3581</v>
      </c>
      <c r="O313" s="15">
        <f t="shared" si="52"/>
        <v>3480</v>
      </c>
      <c r="P313" s="15">
        <f t="shared" si="53"/>
        <v>3420</v>
      </c>
      <c r="Q313" s="15">
        <f t="shared" si="54"/>
        <v>3360</v>
      </c>
      <c r="R313" s="15">
        <f t="shared" si="55"/>
        <v>3300</v>
      </c>
      <c r="S313" s="15">
        <f t="shared" si="56"/>
        <v>3000</v>
      </c>
      <c r="T313" s="15">
        <f t="shared" si="57"/>
        <v>2760</v>
      </c>
      <c r="U313" s="15">
        <f t="shared" si="58"/>
        <v>2400</v>
      </c>
      <c r="V313" s="15">
        <f t="shared" si="59"/>
        <v>0</v>
      </c>
    </row>
    <row r="314" spans="1:22" ht="16.5" customHeight="1">
      <c r="A314" s="7">
        <v>304</v>
      </c>
      <c r="B314" s="19"/>
      <c r="C314" s="77" t="s">
        <v>214</v>
      </c>
      <c r="D314" s="3" t="s">
        <v>2116</v>
      </c>
      <c r="E314" s="15">
        <v>2200</v>
      </c>
      <c r="F314" s="114">
        <f t="shared" si="50"/>
        <v>550</v>
      </c>
      <c r="G314" s="18"/>
      <c r="H314" s="28" t="s">
        <v>557</v>
      </c>
      <c r="I314" s="28" t="s">
        <v>557</v>
      </c>
      <c r="J314" s="31" t="s">
        <v>2086</v>
      </c>
      <c r="K314" s="31" t="s">
        <v>566</v>
      </c>
      <c r="L314" s="31"/>
      <c r="M314" s="3"/>
      <c r="N314" s="33">
        <f t="shared" si="51"/>
        <v>1641</v>
      </c>
      <c r="O314" s="15">
        <f t="shared" si="52"/>
        <v>1595</v>
      </c>
      <c r="P314" s="15">
        <f t="shared" si="53"/>
        <v>1567</v>
      </c>
      <c r="Q314" s="15">
        <f t="shared" si="54"/>
        <v>1540</v>
      </c>
      <c r="R314" s="15">
        <f t="shared" si="55"/>
        <v>1512</v>
      </c>
      <c r="S314" s="15">
        <f t="shared" si="56"/>
        <v>1375</v>
      </c>
      <c r="T314" s="15">
        <f t="shared" si="57"/>
        <v>1265</v>
      </c>
      <c r="U314" s="15">
        <f t="shared" si="58"/>
        <v>1100</v>
      </c>
      <c r="V314" s="15">
        <f t="shared" si="59"/>
        <v>0</v>
      </c>
    </row>
    <row r="315" spans="1:22" ht="16.5" customHeight="1">
      <c r="A315" s="7">
        <v>305</v>
      </c>
      <c r="B315" s="19"/>
      <c r="C315" s="77" t="s">
        <v>215</v>
      </c>
      <c r="D315" s="3" t="s">
        <v>2116</v>
      </c>
      <c r="E315" s="15">
        <v>2280</v>
      </c>
      <c r="F315" s="114">
        <f t="shared" si="50"/>
        <v>570</v>
      </c>
      <c r="G315" s="18" t="s">
        <v>2088</v>
      </c>
      <c r="H315" s="28" t="s">
        <v>557</v>
      </c>
      <c r="I315" s="28" t="s">
        <v>557</v>
      </c>
      <c r="J315" s="31" t="s">
        <v>2086</v>
      </c>
      <c r="K315" s="31" t="s">
        <v>567</v>
      </c>
      <c r="L315" s="31"/>
      <c r="M315" s="3"/>
      <c r="N315" s="33">
        <f t="shared" si="51"/>
        <v>1701</v>
      </c>
      <c r="O315" s="15">
        <f t="shared" si="52"/>
        <v>1653</v>
      </c>
      <c r="P315" s="15">
        <f t="shared" si="53"/>
        <v>1624</v>
      </c>
      <c r="Q315" s="15">
        <f t="shared" si="54"/>
        <v>1596</v>
      </c>
      <c r="R315" s="15">
        <f t="shared" si="55"/>
        <v>1567</v>
      </c>
      <c r="S315" s="15">
        <f t="shared" si="56"/>
        <v>1425</v>
      </c>
      <c r="T315" s="15">
        <f t="shared" si="57"/>
        <v>1311</v>
      </c>
      <c r="U315" s="15">
        <f t="shared" si="58"/>
        <v>1140</v>
      </c>
      <c r="V315" s="15">
        <f t="shared" si="59"/>
        <v>0</v>
      </c>
    </row>
    <row r="316" spans="1:22" ht="16.5" customHeight="1">
      <c r="A316" s="7">
        <v>306</v>
      </c>
      <c r="B316" s="19"/>
      <c r="C316" s="77" t="s">
        <v>216</v>
      </c>
      <c r="D316" s="3" t="s">
        <v>2116</v>
      </c>
      <c r="E316" s="15">
        <v>1600</v>
      </c>
      <c r="F316" s="114">
        <f t="shared" si="50"/>
        <v>400</v>
      </c>
      <c r="G316" s="18"/>
      <c r="H316" s="24" t="s">
        <v>2908</v>
      </c>
      <c r="I316" s="28" t="s">
        <v>557</v>
      </c>
      <c r="J316" s="31" t="s">
        <v>2086</v>
      </c>
      <c r="K316" s="31" t="s">
        <v>566</v>
      </c>
      <c r="L316" s="31" t="s">
        <v>570</v>
      </c>
      <c r="M316" s="3"/>
      <c r="N316" s="33">
        <f t="shared" si="51"/>
        <v>1193</v>
      </c>
      <c r="O316" s="15">
        <f t="shared" si="52"/>
        <v>1160</v>
      </c>
      <c r="P316" s="15">
        <f t="shared" si="53"/>
        <v>1140</v>
      </c>
      <c r="Q316" s="15">
        <f t="shared" si="54"/>
        <v>1120</v>
      </c>
      <c r="R316" s="15">
        <f t="shared" si="55"/>
        <v>1100</v>
      </c>
      <c r="S316" s="15">
        <f t="shared" si="56"/>
        <v>1000</v>
      </c>
      <c r="T316" s="15">
        <f t="shared" si="57"/>
        <v>920</v>
      </c>
      <c r="U316" s="15">
        <f t="shared" si="58"/>
        <v>800</v>
      </c>
      <c r="V316" s="15">
        <f t="shared" si="59"/>
        <v>0</v>
      </c>
    </row>
    <row r="317" spans="1:22" ht="16.5" customHeight="1">
      <c r="A317" s="7">
        <v>307</v>
      </c>
      <c r="B317" s="19"/>
      <c r="C317" s="77" t="s">
        <v>217</v>
      </c>
      <c r="D317" s="3" t="s">
        <v>2116</v>
      </c>
      <c r="E317" s="15">
        <v>3600</v>
      </c>
      <c r="F317" s="114">
        <f t="shared" si="50"/>
        <v>900</v>
      </c>
      <c r="G317" s="18" t="s">
        <v>2088</v>
      </c>
      <c r="H317" s="25" t="s">
        <v>2901</v>
      </c>
      <c r="I317" s="25" t="s">
        <v>2901</v>
      </c>
      <c r="J317" s="31" t="s">
        <v>2086</v>
      </c>
      <c r="K317" s="31" t="s">
        <v>567</v>
      </c>
      <c r="L317" s="31"/>
      <c r="M317" s="3"/>
      <c r="N317" s="33">
        <f t="shared" si="51"/>
        <v>2685</v>
      </c>
      <c r="O317" s="15">
        <f t="shared" si="52"/>
        <v>2610</v>
      </c>
      <c r="P317" s="15">
        <f t="shared" si="53"/>
        <v>2565</v>
      </c>
      <c r="Q317" s="15">
        <f t="shared" si="54"/>
        <v>2520</v>
      </c>
      <c r="R317" s="15">
        <f t="shared" si="55"/>
        <v>2475</v>
      </c>
      <c r="S317" s="15">
        <f t="shared" si="56"/>
        <v>2250</v>
      </c>
      <c r="T317" s="15">
        <f t="shared" si="57"/>
        <v>2070</v>
      </c>
      <c r="U317" s="15">
        <f t="shared" si="58"/>
        <v>1800</v>
      </c>
      <c r="V317" s="15">
        <f t="shared" si="59"/>
        <v>0</v>
      </c>
    </row>
    <row r="318" spans="1:22" ht="16.5" customHeight="1">
      <c r="A318" s="7">
        <v>308</v>
      </c>
      <c r="B318" s="19"/>
      <c r="C318" s="77" t="s">
        <v>218</v>
      </c>
      <c r="D318" s="3" t="s">
        <v>2116</v>
      </c>
      <c r="E318" s="15">
        <v>4800</v>
      </c>
      <c r="F318" s="114">
        <f t="shared" si="50"/>
        <v>1200</v>
      </c>
      <c r="G318" s="18" t="s">
        <v>550</v>
      </c>
      <c r="H318" s="28" t="s">
        <v>557</v>
      </c>
      <c r="I318" s="28" t="s">
        <v>557</v>
      </c>
      <c r="J318" s="31" t="s">
        <v>2086</v>
      </c>
      <c r="K318" s="31" t="s">
        <v>566</v>
      </c>
      <c r="L318" s="31"/>
      <c r="M318" s="3"/>
      <c r="N318" s="33">
        <f t="shared" si="51"/>
        <v>3581</v>
      </c>
      <c r="O318" s="15">
        <f t="shared" si="52"/>
        <v>3480</v>
      </c>
      <c r="P318" s="15">
        <f t="shared" si="53"/>
        <v>3420</v>
      </c>
      <c r="Q318" s="15">
        <f t="shared" si="54"/>
        <v>3360</v>
      </c>
      <c r="R318" s="15">
        <f t="shared" si="55"/>
        <v>3300</v>
      </c>
      <c r="S318" s="15">
        <f t="shared" si="56"/>
        <v>3000</v>
      </c>
      <c r="T318" s="15">
        <f t="shared" si="57"/>
        <v>2760</v>
      </c>
      <c r="U318" s="15">
        <f t="shared" si="58"/>
        <v>2400</v>
      </c>
      <c r="V318" s="15">
        <f t="shared" si="59"/>
        <v>0</v>
      </c>
    </row>
    <row r="319" spans="1:22" ht="16.5" customHeight="1">
      <c r="A319" s="7">
        <v>309</v>
      </c>
      <c r="B319" s="19"/>
      <c r="C319" s="77" t="s">
        <v>219</v>
      </c>
      <c r="D319" s="3" t="s">
        <v>2116</v>
      </c>
      <c r="E319" s="15">
        <v>3840</v>
      </c>
      <c r="F319" s="114">
        <f t="shared" si="50"/>
        <v>960</v>
      </c>
      <c r="G319" s="18"/>
      <c r="H319" s="25" t="s">
        <v>2901</v>
      </c>
      <c r="I319" s="28" t="s">
        <v>557</v>
      </c>
      <c r="J319" s="31" t="s">
        <v>2086</v>
      </c>
      <c r="K319" s="31" t="s">
        <v>565</v>
      </c>
      <c r="L319" s="31" t="s">
        <v>2587</v>
      </c>
      <c r="M319" s="3"/>
      <c r="N319" s="33">
        <f t="shared" si="51"/>
        <v>2865</v>
      </c>
      <c r="O319" s="15">
        <f t="shared" si="52"/>
        <v>2784</v>
      </c>
      <c r="P319" s="15">
        <f t="shared" si="53"/>
        <v>2736</v>
      </c>
      <c r="Q319" s="15">
        <f t="shared" si="54"/>
        <v>2688</v>
      </c>
      <c r="R319" s="15">
        <f t="shared" si="55"/>
        <v>2640</v>
      </c>
      <c r="S319" s="15">
        <f t="shared" si="56"/>
        <v>2400</v>
      </c>
      <c r="T319" s="15">
        <f t="shared" si="57"/>
        <v>2208</v>
      </c>
      <c r="U319" s="15">
        <f t="shared" si="58"/>
        <v>1920</v>
      </c>
      <c r="V319" s="15">
        <f t="shared" si="59"/>
        <v>0</v>
      </c>
    </row>
    <row r="320" spans="1:22" ht="16.5" customHeight="1">
      <c r="A320" s="7">
        <v>310</v>
      </c>
      <c r="B320" s="19"/>
      <c r="C320" s="72" t="s">
        <v>220</v>
      </c>
      <c r="D320" s="3" t="s">
        <v>2117</v>
      </c>
      <c r="E320" s="15">
        <v>1120</v>
      </c>
      <c r="F320" s="114">
        <f t="shared" si="50"/>
        <v>280</v>
      </c>
      <c r="G320" s="18" t="s">
        <v>2118</v>
      </c>
      <c r="H320" s="20" t="s">
        <v>2909</v>
      </c>
      <c r="I320" s="20" t="s">
        <v>2909</v>
      </c>
      <c r="J320" s="31" t="s">
        <v>2114</v>
      </c>
      <c r="K320" s="31" t="s">
        <v>566</v>
      </c>
      <c r="L320" s="31"/>
      <c r="M320" s="3"/>
      <c r="N320" s="33">
        <f t="shared" si="51"/>
        <v>835</v>
      </c>
      <c r="O320" s="15">
        <f t="shared" si="52"/>
        <v>812</v>
      </c>
      <c r="P320" s="15">
        <f t="shared" si="53"/>
        <v>798</v>
      </c>
      <c r="Q320" s="15">
        <f t="shared" si="54"/>
        <v>784</v>
      </c>
      <c r="R320" s="15">
        <f t="shared" si="55"/>
        <v>770</v>
      </c>
      <c r="S320" s="15">
        <f t="shared" si="56"/>
        <v>700</v>
      </c>
      <c r="T320" s="15">
        <f t="shared" si="57"/>
        <v>644</v>
      </c>
      <c r="U320" s="15">
        <f t="shared" si="58"/>
        <v>560</v>
      </c>
      <c r="V320" s="15">
        <f t="shared" si="59"/>
        <v>0</v>
      </c>
    </row>
    <row r="321" spans="1:22" ht="16.5" customHeight="1">
      <c r="A321" s="7">
        <v>311</v>
      </c>
      <c r="B321" s="19"/>
      <c r="C321" s="72" t="s">
        <v>221</v>
      </c>
      <c r="D321" s="3" t="s">
        <v>2117</v>
      </c>
      <c r="E321" s="15">
        <v>800</v>
      </c>
      <c r="F321" s="114">
        <f t="shared" si="50"/>
        <v>200</v>
      </c>
      <c r="G321" s="18" t="s">
        <v>2118</v>
      </c>
      <c r="H321" s="20" t="s">
        <v>2909</v>
      </c>
      <c r="I321" s="20" t="s">
        <v>2909</v>
      </c>
      <c r="J321" s="31" t="s">
        <v>2086</v>
      </c>
      <c r="K321" s="31" t="s">
        <v>566</v>
      </c>
      <c r="L321" s="31"/>
      <c r="M321" s="3"/>
      <c r="N321" s="33">
        <f t="shared" si="51"/>
        <v>596</v>
      </c>
      <c r="O321" s="15">
        <f t="shared" si="52"/>
        <v>580</v>
      </c>
      <c r="P321" s="15">
        <f t="shared" si="53"/>
        <v>570</v>
      </c>
      <c r="Q321" s="15">
        <f t="shared" si="54"/>
        <v>560</v>
      </c>
      <c r="R321" s="15">
        <f t="shared" si="55"/>
        <v>550</v>
      </c>
      <c r="S321" s="15">
        <f t="shared" si="56"/>
        <v>500</v>
      </c>
      <c r="T321" s="15">
        <f t="shared" si="57"/>
        <v>460</v>
      </c>
      <c r="U321" s="15">
        <f t="shared" si="58"/>
        <v>400</v>
      </c>
      <c r="V321" s="15">
        <f t="shared" si="59"/>
        <v>0</v>
      </c>
    </row>
    <row r="322" spans="1:22" ht="16.5" customHeight="1">
      <c r="A322" s="7">
        <v>312</v>
      </c>
      <c r="B322" s="19"/>
      <c r="C322" s="72" t="s">
        <v>222</v>
      </c>
      <c r="D322" s="3" t="s">
        <v>2117</v>
      </c>
      <c r="E322" s="15">
        <v>800</v>
      </c>
      <c r="F322" s="114">
        <f t="shared" si="50"/>
        <v>200</v>
      </c>
      <c r="G322" s="18" t="s">
        <v>2118</v>
      </c>
      <c r="H322" s="20" t="s">
        <v>2909</v>
      </c>
      <c r="I322" s="20" t="s">
        <v>2909</v>
      </c>
      <c r="J322" s="31" t="s">
        <v>2086</v>
      </c>
      <c r="K322" s="31" t="s">
        <v>566</v>
      </c>
      <c r="L322" s="31"/>
      <c r="M322" s="3"/>
      <c r="N322" s="33">
        <f t="shared" si="51"/>
        <v>596</v>
      </c>
      <c r="O322" s="15">
        <f t="shared" si="52"/>
        <v>580</v>
      </c>
      <c r="P322" s="15">
        <f t="shared" si="53"/>
        <v>570</v>
      </c>
      <c r="Q322" s="15">
        <f t="shared" si="54"/>
        <v>560</v>
      </c>
      <c r="R322" s="15">
        <f t="shared" si="55"/>
        <v>550</v>
      </c>
      <c r="S322" s="15">
        <f t="shared" si="56"/>
        <v>500</v>
      </c>
      <c r="T322" s="15">
        <f t="shared" si="57"/>
        <v>460</v>
      </c>
      <c r="U322" s="15">
        <f t="shared" si="58"/>
        <v>400</v>
      </c>
      <c r="V322" s="15">
        <f t="shared" si="59"/>
        <v>0</v>
      </c>
    </row>
    <row r="323" spans="1:22" ht="16.5" customHeight="1">
      <c r="A323" s="7">
        <v>313</v>
      </c>
      <c r="B323" s="19"/>
      <c r="C323" s="72" t="s">
        <v>223</v>
      </c>
      <c r="D323" s="3" t="s">
        <v>2117</v>
      </c>
      <c r="E323" s="15">
        <v>1820</v>
      </c>
      <c r="F323" s="114">
        <f t="shared" si="50"/>
        <v>455</v>
      </c>
      <c r="G323" s="18" t="s">
        <v>2118</v>
      </c>
      <c r="H323" s="25" t="s">
        <v>2901</v>
      </c>
      <c r="I323" s="25" t="s">
        <v>2901</v>
      </c>
      <c r="J323" s="31" t="s">
        <v>2114</v>
      </c>
      <c r="K323" s="31" t="s">
        <v>565</v>
      </c>
      <c r="L323" s="31"/>
      <c r="M323" s="3"/>
      <c r="N323" s="33">
        <f t="shared" si="51"/>
        <v>1357</v>
      </c>
      <c r="O323" s="15">
        <f t="shared" si="52"/>
        <v>1319</v>
      </c>
      <c r="P323" s="15">
        <f t="shared" si="53"/>
        <v>1296</v>
      </c>
      <c r="Q323" s="15">
        <f t="shared" si="54"/>
        <v>1274</v>
      </c>
      <c r="R323" s="15">
        <f t="shared" si="55"/>
        <v>1251</v>
      </c>
      <c r="S323" s="15">
        <f t="shared" si="56"/>
        <v>1137</v>
      </c>
      <c r="T323" s="15">
        <f t="shared" si="57"/>
        <v>1046</v>
      </c>
      <c r="U323" s="15">
        <f t="shared" si="58"/>
        <v>910</v>
      </c>
      <c r="V323" s="15">
        <f t="shared" si="59"/>
        <v>0</v>
      </c>
    </row>
    <row r="324" spans="1:22" ht="16.5" customHeight="1">
      <c r="A324" s="7">
        <v>314</v>
      </c>
      <c r="B324" s="19"/>
      <c r="C324" s="72" t="s">
        <v>224</v>
      </c>
      <c r="D324" s="3" t="s">
        <v>2117</v>
      </c>
      <c r="E324" s="15">
        <v>1900</v>
      </c>
      <c r="F324" s="114">
        <f t="shared" si="50"/>
        <v>475</v>
      </c>
      <c r="G324" s="18" t="s">
        <v>2118</v>
      </c>
      <c r="H324" s="25" t="s">
        <v>2901</v>
      </c>
      <c r="I324" s="20" t="s">
        <v>2909</v>
      </c>
      <c r="J324" s="31" t="s">
        <v>2114</v>
      </c>
      <c r="K324" s="31" t="s">
        <v>565</v>
      </c>
      <c r="L324" s="31"/>
      <c r="M324" s="3"/>
      <c r="N324" s="33">
        <f t="shared" si="51"/>
        <v>1417</v>
      </c>
      <c r="O324" s="15">
        <f t="shared" si="52"/>
        <v>1377</v>
      </c>
      <c r="P324" s="15">
        <f t="shared" si="53"/>
        <v>1353</v>
      </c>
      <c r="Q324" s="15">
        <f t="shared" si="54"/>
        <v>1330</v>
      </c>
      <c r="R324" s="15">
        <f t="shared" si="55"/>
        <v>1306</v>
      </c>
      <c r="S324" s="15">
        <f t="shared" si="56"/>
        <v>1187</v>
      </c>
      <c r="T324" s="15">
        <f t="shared" si="57"/>
        <v>1092</v>
      </c>
      <c r="U324" s="15">
        <f t="shared" si="58"/>
        <v>950</v>
      </c>
      <c r="V324" s="15">
        <f t="shared" si="59"/>
        <v>0</v>
      </c>
    </row>
    <row r="325" spans="1:22" ht="16.5" customHeight="1">
      <c r="A325" s="7">
        <v>315</v>
      </c>
      <c r="B325" s="19"/>
      <c r="C325" s="72" t="s">
        <v>225</v>
      </c>
      <c r="D325" s="3" t="s">
        <v>2117</v>
      </c>
      <c r="E325" s="15">
        <v>1600</v>
      </c>
      <c r="F325" s="114">
        <f t="shared" si="50"/>
        <v>400</v>
      </c>
      <c r="G325" s="18" t="s">
        <v>2118</v>
      </c>
      <c r="H325" s="20" t="s">
        <v>2909</v>
      </c>
      <c r="I325" s="28" t="s">
        <v>557</v>
      </c>
      <c r="J325" s="31" t="s">
        <v>2114</v>
      </c>
      <c r="K325" s="31" t="s">
        <v>566</v>
      </c>
      <c r="L325" s="31"/>
      <c r="M325" s="3"/>
      <c r="N325" s="33">
        <f t="shared" si="51"/>
        <v>1193</v>
      </c>
      <c r="O325" s="15">
        <f t="shared" si="52"/>
        <v>1160</v>
      </c>
      <c r="P325" s="15">
        <f t="shared" si="53"/>
        <v>1140</v>
      </c>
      <c r="Q325" s="15">
        <f t="shared" si="54"/>
        <v>1120</v>
      </c>
      <c r="R325" s="15">
        <f t="shared" si="55"/>
        <v>1100</v>
      </c>
      <c r="S325" s="15">
        <f t="shared" si="56"/>
        <v>1000</v>
      </c>
      <c r="T325" s="15">
        <f t="shared" si="57"/>
        <v>920</v>
      </c>
      <c r="U325" s="15">
        <f t="shared" si="58"/>
        <v>800</v>
      </c>
      <c r="V325" s="15">
        <f t="shared" si="59"/>
        <v>0</v>
      </c>
    </row>
    <row r="326" spans="1:22" ht="16.5" customHeight="1">
      <c r="A326" s="7">
        <v>316</v>
      </c>
      <c r="B326" s="19"/>
      <c r="C326" s="77" t="s">
        <v>226</v>
      </c>
      <c r="D326" s="3" t="s">
        <v>539</v>
      </c>
      <c r="E326" s="15">
        <v>1100</v>
      </c>
      <c r="F326" s="114">
        <f t="shared" si="50"/>
        <v>275</v>
      </c>
      <c r="G326" s="18"/>
      <c r="H326" s="25" t="s">
        <v>2901</v>
      </c>
      <c r="I326" s="25" t="s">
        <v>2901</v>
      </c>
      <c r="J326" s="31" t="s">
        <v>2092</v>
      </c>
      <c r="K326" s="31" t="s">
        <v>566</v>
      </c>
      <c r="L326" s="31"/>
      <c r="M326" s="3"/>
      <c r="N326" s="33">
        <f t="shared" si="51"/>
        <v>820</v>
      </c>
      <c r="O326" s="15">
        <f t="shared" si="52"/>
        <v>797</v>
      </c>
      <c r="P326" s="15">
        <f t="shared" si="53"/>
        <v>783</v>
      </c>
      <c r="Q326" s="15">
        <f t="shared" si="54"/>
        <v>770</v>
      </c>
      <c r="R326" s="15">
        <f t="shared" si="55"/>
        <v>756</v>
      </c>
      <c r="S326" s="15">
        <f t="shared" si="56"/>
        <v>687</v>
      </c>
      <c r="T326" s="15">
        <f t="shared" si="57"/>
        <v>632</v>
      </c>
      <c r="U326" s="15">
        <f t="shared" si="58"/>
        <v>550</v>
      </c>
      <c r="V326" s="15">
        <f t="shared" si="59"/>
        <v>0</v>
      </c>
    </row>
    <row r="327" spans="1:22" ht="16.5" customHeight="1">
      <c r="A327" s="7">
        <v>317</v>
      </c>
      <c r="B327" s="19"/>
      <c r="C327" s="77" t="s">
        <v>227</v>
      </c>
      <c r="D327" s="3" t="s">
        <v>539</v>
      </c>
      <c r="E327" s="15">
        <v>2800</v>
      </c>
      <c r="F327" s="114">
        <f t="shared" si="50"/>
        <v>700</v>
      </c>
      <c r="G327" s="18"/>
      <c r="H327" s="25" t="s">
        <v>2901</v>
      </c>
      <c r="I327" s="25" t="s">
        <v>2901</v>
      </c>
      <c r="J327" s="31" t="s">
        <v>2092</v>
      </c>
      <c r="K327" s="31" t="s">
        <v>566</v>
      </c>
      <c r="L327" s="31"/>
      <c r="M327" s="3"/>
      <c r="N327" s="33">
        <f t="shared" si="51"/>
        <v>2089</v>
      </c>
      <c r="O327" s="15">
        <f t="shared" si="52"/>
        <v>2030</v>
      </c>
      <c r="P327" s="15">
        <f t="shared" si="53"/>
        <v>1995</v>
      </c>
      <c r="Q327" s="15">
        <f t="shared" si="54"/>
        <v>1960</v>
      </c>
      <c r="R327" s="15">
        <f t="shared" si="55"/>
        <v>1925</v>
      </c>
      <c r="S327" s="15">
        <f t="shared" si="56"/>
        <v>1750</v>
      </c>
      <c r="T327" s="15">
        <f t="shared" si="57"/>
        <v>1610</v>
      </c>
      <c r="U327" s="15">
        <f t="shared" si="58"/>
        <v>1400</v>
      </c>
      <c r="V327" s="15">
        <f t="shared" si="59"/>
        <v>0</v>
      </c>
    </row>
    <row r="328" spans="1:22" ht="16.5" customHeight="1">
      <c r="A328" s="7">
        <v>318</v>
      </c>
      <c r="B328" s="19"/>
      <c r="C328" s="77" t="s">
        <v>228</v>
      </c>
      <c r="D328" s="3" t="s">
        <v>539</v>
      </c>
      <c r="E328" s="15">
        <v>8000</v>
      </c>
      <c r="F328" s="114">
        <f t="shared" si="50"/>
        <v>2000</v>
      </c>
      <c r="G328" s="18" t="s">
        <v>550</v>
      </c>
      <c r="H328" s="25" t="s">
        <v>2901</v>
      </c>
      <c r="I328" s="25" t="s">
        <v>2901</v>
      </c>
      <c r="J328" s="31" t="s">
        <v>2092</v>
      </c>
      <c r="K328" s="31" t="s">
        <v>566</v>
      </c>
      <c r="L328" s="31"/>
      <c r="M328" s="3"/>
      <c r="N328" s="33">
        <f t="shared" si="51"/>
        <v>5968</v>
      </c>
      <c r="O328" s="15">
        <f t="shared" si="52"/>
        <v>5800</v>
      </c>
      <c r="P328" s="15">
        <f t="shared" si="53"/>
        <v>5700</v>
      </c>
      <c r="Q328" s="15">
        <f t="shared" si="54"/>
        <v>5600</v>
      </c>
      <c r="R328" s="15">
        <f t="shared" si="55"/>
        <v>5500</v>
      </c>
      <c r="S328" s="15">
        <f t="shared" si="56"/>
        <v>5000</v>
      </c>
      <c r="T328" s="15">
        <f t="shared" si="57"/>
        <v>4600</v>
      </c>
      <c r="U328" s="15">
        <f t="shared" si="58"/>
        <v>4000</v>
      </c>
      <c r="V328" s="15">
        <f t="shared" si="59"/>
        <v>0</v>
      </c>
    </row>
    <row r="329" spans="1:22" ht="16.5" customHeight="1">
      <c r="A329" s="7">
        <v>319</v>
      </c>
      <c r="B329" s="19"/>
      <c r="C329" s="77" t="s">
        <v>229</v>
      </c>
      <c r="D329" s="3" t="s">
        <v>539</v>
      </c>
      <c r="E329" s="15">
        <v>2800</v>
      </c>
      <c r="F329" s="114">
        <f t="shared" ref="F329:F392" si="60">ROUNDDOWN(E329/4,0)</f>
        <v>700</v>
      </c>
      <c r="G329" s="18" t="s">
        <v>2088</v>
      </c>
      <c r="H329" s="25" t="s">
        <v>2901</v>
      </c>
      <c r="I329" s="25" t="s">
        <v>2901</v>
      </c>
      <c r="J329" s="31" t="s">
        <v>2092</v>
      </c>
      <c r="K329" s="31" t="s">
        <v>566</v>
      </c>
      <c r="L329" s="31"/>
      <c r="M329" s="3"/>
      <c r="N329" s="33">
        <f t="shared" si="51"/>
        <v>2089</v>
      </c>
      <c r="O329" s="15">
        <f t="shared" si="52"/>
        <v>2030</v>
      </c>
      <c r="P329" s="15">
        <f t="shared" si="53"/>
        <v>1995</v>
      </c>
      <c r="Q329" s="15">
        <f t="shared" si="54"/>
        <v>1960</v>
      </c>
      <c r="R329" s="15">
        <f t="shared" si="55"/>
        <v>1925</v>
      </c>
      <c r="S329" s="15">
        <f t="shared" si="56"/>
        <v>1750</v>
      </c>
      <c r="T329" s="15">
        <f t="shared" si="57"/>
        <v>1610</v>
      </c>
      <c r="U329" s="15">
        <f t="shared" si="58"/>
        <v>1400</v>
      </c>
      <c r="V329" s="15">
        <f t="shared" si="59"/>
        <v>0</v>
      </c>
    </row>
    <row r="330" spans="1:22" ht="16.5" customHeight="1">
      <c r="A330" s="7">
        <v>320</v>
      </c>
      <c r="B330" s="19"/>
      <c r="C330" s="77" t="s">
        <v>230</v>
      </c>
      <c r="D330" s="3" t="s">
        <v>539</v>
      </c>
      <c r="E330" s="15">
        <v>8000</v>
      </c>
      <c r="F330" s="114">
        <f t="shared" si="60"/>
        <v>2000</v>
      </c>
      <c r="G330" s="18" t="s">
        <v>550</v>
      </c>
      <c r="H330" s="25" t="s">
        <v>2901</v>
      </c>
      <c r="I330" s="25" t="s">
        <v>2901</v>
      </c>
      <c r="J330" s="31" t="s">
        <v>2092</v>
      </c>
      <c r="K330" s="31" t="s">
        <v>566</v>
      </c>
      <c r="L330" s="31"/>
      <c r="M330" s="3"/>
      <c r="N330" s="33">
        <f t="shared" si="51"/>
        <v>5968</v>
      </c>
      <c r="O330" s="15">
        <f t="shared" si="52"/>
        <v>5800</v>
      </c>
      <c r="P330" s="15">
        <f t="shared" si="53"/>
        <v>5700</v>
      </c>
      <c r="Q330" s="15">
        <f t="shared" si="54"/>
        <v>5600</v>
      </c>
      <c r="R330" s="15">
        <f t="shared" si="55"/>
        <v>5500</v>
      </c>
      <c r="S330" s="15">
        <f t="shared" si="56"/>
        <v>5000</v>
      </c>
      <c r="T330" s="15">
        <f t="shared" si="57"/>
        <v>4600</v>
      </c>
      <c r="U330" s="15">
        <f t="shared" si="58"/>
        <v>4000</v>
      </c>
      <c r="V330" s="15">
        <f t="shared" si="59"/>
        <v>0</v>
      </c>
    </row>
    <row r="331" spans="1:22" ht="16.5" customHeight="1">
      <c r="A331" s="7">
        <v>321</v>
      </c>
      <c r="B331" s="19"/>
      <c r="C331" s="77" t="s">
        <v>231</v>
      </c>
      <c r="D331" s="3" t="s">
        <v>539</v>
      </c>
      <c r="E331" s="15">
        <v>2800</v>
      </c>
      <c r="F331" s="114">
        <f t="shared" si="60"/>
        <v>700</v>
      </c>
      <c r="G331" s="18" t="s">
        <v>2088</v>
      </c>
      <c r="H331" s="25" t="s">
        <v>2901</v>
      </c>
      <c r="I331" s="25" t="s">
        <v>2901</v>
      </c>
      <c r="J331" s="31" t="s">
        <v>2092</v>
      </c>
      <c r="K331" s="31" t="s">
        <v>566</v>
      </c>
      <c r="L331" s="31"/>
      <c r="M331" s="3"/>
      <c r="N331" s="33">
        <f t="shared" si="51"/>
        <v>2089</v>
      </c>
      <c r="O331" s="15">
        <f t="shared" si="52"/>
        <v>2030</v>
      </c>
      <c r="P331" s="15">
        <f t="shared" si="53"/>
        <v>1995</v>
      </c>
      <c r="Q331" s="15">
        <f t="shared" si="54"/>
        <v>1960</v>
      </c>
      <c r="R331" s="15">
        <f t="shared" si="55"/>
        <v>1925</v>
      </c>
      <c r="S331" s="15">
        <f t="shared" si="56"/>
        <v>1750</v>
      </c>
      <c r="T331" s="15">
        <f t="shared" si="57"/>
        <v>1610</v>
      </c>
      <c r="U331" s="15">
        <f t="shared" si="58"/>
        <v>1400</v>
      </c>
      <c r="V331" s="15">
        <f t="shared" si="59"/>
        <v>0</v>
      </c>
    </row>
    <row r="332" spans="1:22" ht="16.5" customHeight="1">
      <c r="A332" s="7">
        <v>322</v>
      </c>
      <c r="B332" s="19"/>
      <c r="C332" s="72" t="s">
        <v>232</v>
      </c>
      <c r="D332" s="3" t="s">
        <v>540</v>
      </c>
      <c r="E332" s="15">
        <v>1100</v>
      </c>
      <c r="F332" s="114">
        <f t="shared" si="60"/>
        <v>275</v>
      </c>
      <c r="G332" s="18"/>
      <c r="H332" s="22" t="s">
        <v>2905</v>
      </c>
      <c r="I332" s="22" t="s">
        <v>2905</v>
      </c>
      <c r="J332" s="31" t="s">
        <v>2092</v>
      </c>
      <c r="K332" s="31" t="s">
        <v>566</v>
      </c>
      <c r="L332" s="31"/>
      <c r="M332" s="3"/>
      <c r="N332" s="33">
        <f t="shared" si="51"/>
        <v>820</v>
      </c>
      <c r="O332" s="15">
        <f t="shared" si="52"/>
        <v>797</v>
      </c>
      <c r="P332" s="15">
        <f t="shared" si="53"/>
        <v>783</v>
      </c>
      <c r="Q332" s="15">
        <f t="shared" si="54"/>
        <v>770</v>
      </c>
      <c r="R332" s="15">
        <f t="shared" si="55"/>
        <v>756</v>
      </c>
      <c r="S332" s="15">
        <f t="shared" si="56"/>
        <v>687</v>
      </c>
      <c r="T332" s="15">
        <f t="shared" si="57"/>
        <v>632</v>
      </c>
      <c r="U332" s="15">
        <f t="shared" si="58"/>
        <v>550</v>
      </c>
      <c r="V332" s="15">
        <f t="shared" si="59"/>
        <v>0</v>
      </c>
    </row>
    <row r="333" spans="1:22" ht="16.5" customHeight="1">
      <c r="A333" s="7">
        <v>323</v>
      </c>
      <c r="B333" s="19"/>
      <c r="C333" s="72" t="s">
        <v>233</v>
      </c>
      <c r="D333" s="3" t="s">
        <v>540</v>
      </c>
      <c r="E333" s="15">
        <v>2800</v>
      </c>
      <c r="F333" s="114">
        <f t="shared" si="60"/>
        <v>700</v>
      </c>
      <c r="G333" s="18"/>
      <c r="H333" s="22" t="s">
        <v>2905</v>
      </c>
      <c r="I333" s="22" t="s">
        <v>2905</v>
      </c>
      <c r="J333" s="31" t="s">
        <v>2092</v>
      </c>
      <c r="K333" s="31" t="s">
        <v>566</v>
      </c>
      <c r="L333" s="31"/>
      <c r="M333" s="3"/>
      <c r="N333" s="33">
        <f t="shared" si="51"/>
        <v>2089</v>
      </c>
      <c r="O333" s="15">
        <f t="shared" si="52"/>
        <v>2030</v>
      </c>
      <c r="P333" s="15">
        <f t="shared" si="53"/>
        <v>1995</v>
      </c>
      <c r="Q333" s="15">
        <f t="shared" si="54"/>
        <v>1960</v>
      </c>
      <c r="R333" s="15">
        <f t="shared" si="55"/>
        <v>1925</v>
      </c>
      <c r="S333" s="15">
        <f t="shared" si="56"/>
        <v>1750</v>
      </c>
      <c r="T333" s="15">
        <f t="shared" si="57"/>
        <v>1610</v>
      </c>
      <c r="U333" s="15">
        <f t="shared" si="58"/>
        <v>1400</v>
      </c>
      <c r="V333" s="15">
        <f t="shared" si="59"/>
        <v>0</v>
      </c>
    </row>
    <row r="334" spans="1:22" ht="16.5" customHeight="1">
      <c r="A334" s="7">
        <v>324</v>
      </c>
      <c r="B334" s="19"/>
      <c r="C334" s="72" t="s">
        <v>234</v>
      </c>
      <c r="D334" s="3" t="s">
        <v>540</v>
      </c>
      <c r="E334" s="15">
        <v>8000</v>
      </c>
      <c r="F334" s="114">
        <f t="shared" si="60"/>
        <v>2000</v>
      </c>
      <c r="G334" s="18" t="s">
        <v>550</v>
      </c>
      <c r="H334" s="22" t="s">
        <v>2905</v>
      </c>
      <c r="I334" s="22" t="s">
        <v>2905</v>
      </c>
      <c r="J334" s="31" t="s">
        <v>2092</v>
      </c>
      <c r="K334" s="31" t="s">
        <v>566</v>
      </c>
      <c r="L334" s="31"/>
      <c r="M334" s="3"/>
      <c r="N334" s="33">
        <f t="shared" si="51"/>
        <v>5968</v>
      </c>
      <c r="O334" s="15">
        <f t="shared" si="52"/>
        <v>5800</v>
      </c>
      <c r="P334" s="15">
        <f t="shared" si="53"/>
        <v>5700</v>
      </c>
      <c r="Q334" s="15">
        <f t="shared" si="54"/>
        <v>5600</v>
      </c>
      <c r="R334" s="15">
        <f t="shared" si="55"/>
        <v>5500</v>
      </c>
      <c r="S334" s="15">
        <f t="shared" si="56"/>
        <v>5000</v>
      </c>
      <c r="T334" s="15">
        <f t="shared" si="57"/>
        <v>4600</v>
      </c>
      <c r="U334" s="15">
        <f t="shared" si="58"/>
        <v>4000</v>
      </c>
      <c r="V334" s="15">
        <f t="shared" si="59"/>
        <v>0</v>
      </c>
    </row>
    <row r="335" spans="1:22" ht="16.5" customHeight="1">
      <c r="A335" s="7">
        <v>325</v>
      </c>
      <c r="B335" s="19"/>
      <c r="C335" s="72" t="s">
        <v>235</v>
      </c>
      <c r="D335" s="3" t="s">
        <v>540</v>
      </c>
      <c r="E335" s="15">
        <v>2800</v>
      </c>
      <c r="F335" s="114">
        <f t="shared" si="60"/>
        <v>700</v>
      </c>
      <c r="G335" s="19" t="s">
        <v>2088</v>
      </c>
      <c r="H335" s="22" t="s">
        <v>2905</v>
      </c>
      <c r="I335" s="22" t="s">
        <v>2905</v>
      </c>
      <c r="J335" s="31" t="s">
        <v>2092</v>
      </c>
      <c r="K335" s="31" t="s">
        <v>566</v>
      </c>
      <c r="L335" s="31"/>
      <c r="M335" s="3"/>
      <c r="N335" s="33">
        <f t="shared" si="51"/>
        <v>2089</v>
      </c>
      <c r="O335" s="15">
        <f t="shared" si="52"/>
        <v>2030</v>
      </c>
      <c r="P335" s="15">
        <f t="shared" si="53"/>
        <v>1995</v>
      </c>
      <c r="Q335" s="15">
        <f t="shared" si="54"/>
        <v>1960</v>
      </c>
      <c r="R335" s="15">
        <f t="shared" si="55"/>
        <v>1925</v>
      </c>
      <c r="S335" s="15">
        <f t="shared" si="56"/>
        <v>1750</v>
      </c>
      <c r="T335" s="15">
        <f t="shared" si="57"/>
        <v>1610</v>
      </c>
      <c r="U335" s="15">
        <f t="shared" si="58"/>
        <v>1400</v>
      </c>
      <c r="V335" s="15">
        <f t="shared" si="59"/>
        <v>0</v>
      </c>
    </row>
    <row r="336" spans="1:22" ht="16.5" customHeight="1">
      <c r="A336" s="7">
        <v>326</v>
      </c>
      <c r="B336" s="19"/>
      <c r="C336" s="72" t="s">
        <v>236</v>
      </c>
      <c r="D336" s="3" t="s">
        <v>540</v>
      </c>
      <c r="E336" s="15">
        <v>8000</v>
      </c>
      <c r="F336" s="114">
        <f t="shared" si="60"/>
        <v>2000</v>
      </c>
      <c r="G336" s="19" t="s">
        <v>550</v>
      </c>
      <c r="H336" s="22" t="s">
        <v>2905</v>
      </c>
      <c r="I336" s="22" t="s">
        <v>2905</v>
      </c>
      <c r="J336" s="31" t="s">
        <v>2092</v>
      </c>
      <c r="K336" s="31" t="s">
        <v>566</v>
      </c>
      <c r="L336" s="31"/>
      <c r="M336" s="3"/>
      <c r="N336" s="33">
        <f t="shared" si="51"/>
        <v>5968</v>
      </c>
      <c r="O336" s="15">
        <f t="shared" si="52"/>
        <v>5800</v>
      </c>
      <c r="P336" s="15">
        <f t="shared" si="53"/>
        <v>5700</v>
      </c>
      <c r="Q336" s="15">
        <f t="shared" si="54"/>
        <v>5600</v>
      </c>
      <c r="R336" s="15">
        <f t="shared" si="55"/>
        <v>5500</v>
      </c>
      <c r="S336" s="15">
        <f t="shared" si="56"/>
        <v>5000</v>
      </c>
      <c r="T336" s="15">
        <f t="shared" si="57"/>
        <v>4600</v>
      </c>
      <c r="U336" s="15">
        <f t="shared" si="58"/>
        <v>4000</v>
      </c>
      <c r="V336" s="15">
        <f t="shared" si="59"/>
        <v>0</v>
      </c>
    </row>
    <row r="337" spans="1:22" ht="16.5" customHeight="1">
      <c r="A337" s="7">
        <v>327</v>
      </c>
      <c r="B337" s="19"/>
      <c r="C337" s="72" t="s">
        <v>237</v>
      </c>
      <c r="D337" s="3" t="s">
        <v>540</v>
      </c>
      <c r="E337" s="15">
        <v>2800</v>
      </c>
      <c r="F337" s="114">
        <f t="shared" si="60"/>
        <v>700</v>
      </c>
      <c r="G337" s="18" t="s">
        <v>2088</v>
      </c>
      <c r="H337" s="22" t="s">
        <v>2905</v>
      </c>
      <c r="I337" s="22" t="s">
        <v>2905</v>
      </c>
      <c r="J337" s="31" t="s">
        <v>2092</v>
      </c>
      <c r="K337" s="31" t="s">
        <v>566</v>
      </c>
      <c r="L337" s="31"/>
      <c r="M337" s="3"/>
      <c r="N337" s="33">
        <f t="shared" si="51"/>
        <v>2089</v>
      </c>
      <c r="O337" s="15">
        <f t="shared" si="52"/>
        <v>2030</v>
      </c>
      <c r="P337" s="15">
        <f t="shared" si="53"/>
        <v>1995</v>
      </c>
      <c r="Q337" s="15">
        <f t="shared" si="54"/>
        <v>1960</v>
      </c>
      <c r="R337" s="15">
        <f t="shared" si="55"/>
        <v>1925</v>
      </c>
      <c r="S337" s="15">
        <f t="shared" si="56"/>
        <v>1750</v>
      </c>
      <c r="T337" s="15">
        <f t="shared" si="57"/>
        <v>1610</v>
      </c>
      <c r="U337" s="15">
        <f t="shared" si="58"/>
        <v>1400</v>
      </c>
      <c r="V337" s="15">
        <f t="shared" si="59"/>
        <v>0</v>
      </c>
    </row>
    <row r="338" spans="1:22" ht="16.5" customHeight="1">
      <c r="A338" s="7">
        <v>328</v>
      </c>
      <c r="B338" s="19"/>
      <c r="C338" s="77" t="s">
        <v>2119</v>
      </c>
      <c r="D338" s="3" t="s">
        <v>2120</v>
      </c>
      <c r="E338" s="15">
        <v>1600</v>
      </c>
      <c r="F338" s="114">
        <f t="shared" si="60"/>
        <v>400</v>
      </c>
      <c r="G338" s="18"/>
      <c r="H338" s="20" t="s">
        <v>2909</v>
      </c>
      <c r="I338" s="24" t="s">
        <v>2908</v>
      </c>
      <c r="J338" s="31" t="s">
        <v>2114</v>
      </c>
      <c r="K338" s="31" t="s">
        <v>567</v>
      </c>
      <c r="L338" s="31"/>
      <c r="M338" s="3"/>
      <c r="N338" s="33">
        <f t="shared" si="51"/>
        <v>1193</v>
      </c>
      <c r="O338" s="15">
        <f t="shared" si="52"/>
        <v>1160</v>
      </c>
      <c r="P338" s="15">
        <f t="shared" si="53"/>
        <v>1140</v>
      </c>
      <c r="Q338" s="15">
        <f t="shared" si="54"/>
        <v>1120</v>
      </c>
      <c r="R338" s="15">
        <f t="shared" si="55"/>
        <v>1100</v>
      </c>
      <c r="S338" s="15">
        <f t="shared" si="56"/>
        <v>1000</v>
      </c>
      <c r="T338" s="15">
        <f t="shared" si="57"/>
        <v>920</v>
      </c>
      <c r="U338" s="15">
        <f t="shared" si="58"/>
        <v>800</v>
      </c>
      <c r="V338" s="15">
        <f t="shared" si="59"/>
        <v>0</v>
      </c>
    </row>
    <row r="339" spans="1:22" ht="16.5" customHeight="1">
      <c r="A339" s="7">
        <v>329</v>
      </c>
      <c r="B339" s="19"/>
      <c r="C339" s="77" t="s">
        <v>2253</v>
      </c>
      <c r="D339" s="3" t="s">
        <v>2083</v>
      </c>
      <c r="E339" s="15">
        <v>1600</v>
      </c>
      <c r="F339" s="114">
        <f t="shared" si="60"/>
        <v>400</v>
      </c>
      <c r="G339" s="18"/>
      <c r="H339" s="20" t="s">
        <v>2909</v>
      </c>
      <c r="I339" s="24" t="s">
        <v>2908</v>
      </c>
      <c r="J339" s="31" t="s">
        <v>2108</v>
      </c>
      <c r="K339" s="31" t="s">
        <v>567</v>
      </c>
      <c r="L339" s="31"/>
      <c r="M339" s="3"/>
      <c r="N339" s="33">
        <f t="shared" si="51"/>
        <v>1193</v>
      </c>
      <c r="O339" s="15">
        <f t="shared" si="52"/>
        <v>1160</v>
      </c>
      <c r="P339" s="15">
        <f t="shared" si="53"/>
        <v>1140</v>
      </c>
      <c r="Q339" s="15">
        <f t="shared" si="54"/>
        <v>1120</v>
      </c>
      <c r="R339" s="15">
        <f t="shared" si="55"/>
        <v>1100</v>
      </c>
      <c r="S339" s="15">
        <f t="shared" si="56"/>
        <v>1000</v>
      </c>
      <c r="T339" s="15">
        <f t="shared" si="57"/>
        <v>920</v>
      </c>
      <c r="U339" s="15">
        <f t="shared" si="58"/>
        <v>800</v>
      </c>
      <c r="V339" s="15">
        <f t="shared" si="59"/>
        <v>0</v>
      </c>
    </row>
    <row r="340" spans="1:22" ht="16.5" customHeight="1">
      <c r="A340" s="7">
        <v>330</v>
      </c>
      <c r="B340" s="19"/>
      <c r="C340" s="77" t="s">
        <v>2254</v>
      </c>
      <c r="D340" s="3" t="s">
        <v>2083</v>
      </c>
      <c r="E340" s="15">
        <v>1280</v>
      </c>
      <c r="F340" s="114">
        <f t="shared" si="60"/>
        <v>320</v>
      </c>
      <c r="G340" s="18" t="s">
        <v>552</v>
      </c>
      <c r="H340" s="20" t="s">
        <v>2909</v>
      </c>
      <c r="I340" s="20" t="s">
        <v>2909</v>
      </c>
      <c r="J340" s="31" t="s">
        <v>563</v>
      </c>
      <c r="K340" s="31" t="s">
        <v>567</v>
      </c>
      <c r="L340" s="31"/>
      <c r="M340" s="3"/>
      <c r="N340" s="33">
        <f t="shared" si="51"/>
        <v>955</v>
      </c>
      <c r="O340" s="15">
        <f t="shared" si="52"/>
        <v>928</v>
      </c>
      <c r="P340" s="15">
        <f t="shared" si="53"/>
        <v>912</v>
      </c>
      <c r="Q340" s="15">
        <f t="shared" si="54"/>
        <v>896</v>
      </c>
      <c r="R340" s="15">
        <f t="shared" si="55"/>
        <v>880</v>
      </c>
      <c r="S340" s="15">
        <f t="shared" si="56"/>
        <v>800</v>
      </c>
      <c r="T340" s="15">
        <f t="shared" si="57"/>
        <v>736</v>
      </c>
      <c r="U340" s="15">
        <f t="shared" si="58"/>
        <v>640</v>
      </c>
      <c r="V340" s="15">
        <f t="shared" si="59"/>
        <v>0</v>
      </c>
    </row>
    <row r="341" spans="1:22" ht="16.5" customHeight="1">
      <c r="A341" s="7">
        <v>331</v>
      </c>
      <c r="B341" s="19"/>
      <c r="C341" s="77" t="s">
        <v>2283</v>
      </c>
      <c r="D341" s="3" t="s">
        <v>2083</v>
      </c>
      <c r="E341" s="15">
        <v>1580</v>
      </c>
      <c r="F341" s="114">
        <f t="shared" si="60"/>
        <v>395</v>
      </c>
      <c r="G341" s="18"/>
      <c r="H341" s="20" t="s">
        <v>2909</v>
      </c>
      <c r="I341" s="28" t="s">
        <v>557</v>
      </c>
      <c r="J341" s="31" t="s">
        <v>563</v>
      </c>
      <c r="K341" s="31" t="s">
        <v>567</v>
      </c>
      <c r="L341" s="31"/>
      <c r="M341" s="3"/>
      <c r="N341" s="33">
        <f t="shared" si="51"/>
        <v>1178</v>
      </c>
      <c r="O341" s="15">
        <f t="shared" si="52"/>
        <v>1145</v>
      </c>
      <c r="P341" s="15">
        <f t="shared" si="53"/>
        <v>1125</v>
      </c>
      <c r="Q341" s="15">
        <f t="shared" si="54"/>
        <v>1106</v>
      </c>
      <c r="R341" s="15">
        <f t="shared" si="55"/>
        <v>1086</v>
      </c>
      <c r="S341" s="15">
        <f t="shared" si="56"/>
        <v>987</v>
      </c>
      <c r="T341" s="15">
        <f t="shared" si="57"/>
        <v>908</v>
      </c>
      <c r="U341" s="15">
        <f t="shared" si="58"/>
        <v>790</v>
      </c>
      <c r="V341" s="15">
        <f t="shared" si="59"/>
        <v>0</v>
      </c>
    </row>
    <row r="342" spans="1:22" ht="16.5" customHeight="1">
      <c r="A342" s="7">
        <v>332</v>
      </c>
      <c r="B342" s="19"/>
      <c r="C342" s="77" t="s">
        <v>2284</v>
      </c>
      <c r="D342" s="3" t="s">
        <v>2083</v>
      </c>
      <c r="E342" s="15">
        <v>1440</v>
      </c>
      <c r="F342" s="114">
        <f t="shared" si="60"/>
        <v>360</v>
      </c>
      <c r="G342" s="18"/>
      <c r="H342" s="28" t="s">
        <v>557</v>
      </c>
      <c r="I342" s="28" t="s">
        <v>557</v>
      </c>
      <c r="J342" s="31" t="s">
        <v>563</v>
      </c>
      <c r="K342" s="31" t="s">
        <v>566</v>
      </c>
      <c r="L342" s="31"/>
      <c r="M342" s="3"/>
      <c r="N342" s="33">
        <f t="shared" si="51"/>
        <v>1074</v>
      </c>
      <c r="O342" s="15">
        <f t="shared" si="52"/>
        <v>1044</v>
      </c>
      <c r="P342" s="15">
        <f t="shared" si="53"/>
        <v>1026</v>
      </c>
      <c r="Q342" s="15">
        <f t="shared" si="54"/>
        <v>1008</v>
      </c>
      <c r="R342" s="15">
        <f t="shared" si="55"/>
        <v>990</v>
      </c>
      <c r="S342" s="15">
        <f t="shared" si="56"/>
        <v>900</v>
      </c>
      <c r="T342" s="15">
        <f t="shared" si="57"/>
        <v>828</v>
      </c>
      <c r="U342" s="15">
        <f t="shared" si="58"/>
        <v>720</v>
      </c>
      <c r="V342" s="15">
        <f t="shared" si="59"/>
        <v>0</v>
      </c>
    </row>
    <row r="343" spans="1:22" ht="16.5" customHeight="1">
      <c r="A343" s="7">
        <v>333</v>
      </c>
      <c r="B343" s="19"/>
      <c r="C343" s="77" t="s">
        <v>2252</v>
      </c>
      <c r="D343" s="3" t="s">
        <v>2083</v>
      </c>
      <c r="E343" s="15">
        <v>1200</v>
      </c>
      <c r="F343" s="114">
        <f t="shared" si="60"/>
        <v>300</v>
      </c>
      <c r="G343" s="18"/>
      <c r="H343" s="20" t="s">
        <v>2909</v>
      </c>
      <c r="I343" s="28" t="s">
        <v>557</v>
      </c>
      <c r="J343" s="31" t="s">
        <v>563</v>
      </c>
      <c r="K343" s="31" t="s">
        <v>566</v>
      </c>
      <c r="L343" s="31"/>
      <c r="M343" s="3"/>
      <c r="N343" s="33">
        <f t="shared" si="51"/>
        <v>895</v>
      </c>
      <c r="O343" s="15">
        <f t="shared" si="52"/>
        <v>870</v>
      </c>
      <c r="P343" s="15">
        <f t="shared" si="53"/>
        <v>855</v>
      </c>
      <c r="Q343" s="15">
        <f t="shared" si="54"/>
        <v>840</v>
      </c>
      <c r="R343" s="15">
        <f t="shared" si="55"/>
        <v>825</v>
      </c>
      <c r="S343" s="15">
        <f t="shared" si="56"/>
        <v>750</v>
      </c>
      <c r="T343" s="15">
        <f t="shared" si="57"/>
        <v>690</v>
      </c>
      <c r="U343" s="15">
        <f t="shared" si="58"/>
        <v>600</v>
      </c>
      <c r="V343" s="15">
        <f t="shared" si="59"/>
        <v>0</v>
      </c>
    </row>
    <row r="344" spans="1:22" ht="16.5" customHeight="1">
      <c r="A344" s="7">
        <v>334</v>
      </c>
      <c r="B344" s="19"/>
      <c r="C344" s="77" t="s">
        <v>2255</v>
      </c>
      <c r="D344" s="3" t="s">
        <v>2083</v>
      </c>
      <c r="E344" s="15">
        <v>800</v>
      </c>
      <c r="F344" s="114">
        <f t="shared" si="60"/>
        <v>200</v>
      </c>
      <c r="G344" s="18"/>
      <c r="H344" s="20" t="s">
        <v>2909</v>
      </c>
      <c r="I344" s="20" t="s">
        <v>2909</v>
      </c>
      <c r="J344" s="31" t="s">
        <v>563</v>
      </c>
      <c r="K344" s="31" t="s">
        <v>566</v>
      </c>
      <c r="L344" s="31"/>
      <c r="M344" s="3"/>
      <c r="N344" s="33">
        <f t="shared" si="51"/>
        <v>596</v>
      </c>
      <c r="O344" s="15">
        <f t="shared" si="52"/>
        <v>580</v>
      </c>
      <c r="P344" s="15">
        <f t="shared" si="53"/>
        <v>570</v>
      </c>
      <c r="Q344" s="15">
        <f t="shared" si="54"/>
        <v>560</v>
      </c>
      <c r="R344" s="15">
        <f t="shared" si="55"/>
        <v>550</v>
      </c>
      <c r="S344" s="15">
        <f t="shared" si="56"/>
        <v>500</v>
      </c>
      <c r="T344" s="15">
        <f t="shared" si="57"/>
        <v>460</v>
      </c>
      <c r="U344" s="15">
        <f t="shared" si="58"/>
        <v>400</v>
      </c>
      <c r="V344" s="15">
        <f t="shared" si="59"/>
        <v>0</v>
      </c>
    </row>
    <row r="345" spans="1:22" ht="16.5" customHeight="1">
      <c r="A345" s="7">
        <v>335</v>
      </c>
      <c r="B345" s="19"/>
      <c r="C345" s="77" t="s">
        <v>2285</v>
      </c>
      <c r="D345" s="3" t="s">
        <v>2083</v>
      </c>
      <c r="E345" s="15">
        <v>2200</v>
      </c>
      <c r="F345" s="114">
        <f t="shared" si="60"/>
        <v>550</v>
      </c>
      <c r="G345" s="18"/>
      <c r="H345" s="20" t="s">
        <v>2909</v>
      </c>
      <c r="I345" s="20" t="s">
        <v>2909</v>
      </c>
      <c r="J345" s="31" t="s">
        <v>563</v>
      </c>
      <c r="K345" s="31" t="s">
        <v>567</v>
      </c>
      <c r="L345" s="31"/>
      <c r="M345" s="3"/>
      <c r="N345" s="33">
        <f t="shared" si="51"/>
        <v>1641</v>
      </c>
      <c r="O345" s="15">
        <f t="shared" si="52"/>
        <v>1595</v>
      </c>
      <c r="P345" s="15">
        <f t="shared" si="53"/>
        <v>1567</v>
      </c>
      <c r="Q345" s="15">
        <f t="shared" si="54"/>
        <v>1540</v>
      </c>
      <c r="R345" s="15">
        <f t="shared" si="55"/>
        <v>1512</v>
      </c>
      <c r="S345" s="15">
        <f t="shared" si="56"/>
        <v>1375</v>
      </c>
      <c r="T345" s="15">
        <f t="shared" si="57"/>
        <v>1265</v>
      </c>
      <c r="U345" s="15">
        <f t="shared" si="58"/>
        <v>1100</v>
      </c>
      <c r="V345" s="15">
        <f t="shared" si="59"/>
        <v>0</v>
      </c>
    </row>
    <row r="346" spans="1:22" ht="16.5" customHeight="1">
      <c r="A346" s="7">
        <v>336</v>
      </c>
      <c r="B346" s="19"/>
      <c r="C346" s="77" t="s">
        <v>2286</v>
      </c>
      <c r="D346" s="3" t="s">
        <v>2083</v>
      </c>
      <c r="E346" s="15">
        <v>1400</v>
      </c>
      <c r="F346" s="114">
        <f t="shared" si="60"/>
        <v>350</v>
      </c>
      <c r="G346" s="18"/>
      <c r="H346" s="25" t="s">
        <v>2901</v>
      </c>
      <c r="I346" s="28" t="s">
        <v>557</v>
      </c>
      <c r="J346" s="31" t="s">
        <v>563</v>
      </c>
      <c r="K346" s="31" t="s">
        <v>567</v>
      </c>
      <c r="L346" s="31"/>
      <c r="M346" s="3"/>
      <c r="N346" s="33">
        <f t="shared" si="51"/>
        <v>1044</v>
      </c>
      <c r="O346" s="15">
        <f t="shared" si="52"/>
        <v>1015</v>
      </c>
      <c r="P346" s="15">
        <f t="shared" si="53"/>
        <v>997</v>
      </c>
      <c r="Q346" s="15">
        <f t="shared" si="54"/>
        <v>980</v>
      </c>
      <c r="R346" s="15">
        <f t="shared" si="55"/>
        <v>962</v>
      </c>
      <c r="S346" s="15">
        <f t="shared" si="56"/>
        <v>875</v>
      </c>
      <c r="T346" s="15">
        <f t="shared" si="57"/>
        <v>805</v>
      </c>
      <c r="U346" s="15">
        <f t="shared" si="58"/>
        <v>700</v>
      </c>
      <c r="V346" s="15">
        <f t="shared" si="59"/>
        <v>0</v>
      </c>
    </row>
    <row r="347" spans="1:22" ht="16.5" customHeight="1">
      <c r="A347" s="7">
        <v>337</v>
      </c>
      <c r="B347" s="19"/>
      <c r="C347" s="79" t="s">
        <v>239</v>
      </c>
      <c r="D347" s="3" t="s">
        <v>2082</v>
      </c>
      <c r="E347" s="15">
        <v>900</v>
      </c>
      <c r="F347" s="114">
        <f t="shared" si="60"/>
        <v>225</v>
      </c>
      <c r="G347" s="18"/>
      <c r="H347" s="28" t="s">
        <v>557</v>
      </c>
      <c r="I347" s="20" t="s">
        <v>2909</v>
      </c>
      <c r="J347" s="31" t="s">
        <v>563</v>
      </c>
      <c r="K347" s="31" t="s">
        <v>566</v>
      </c>
      <c r="L347" s="31"/>
      <c r="M347" s="3"/>
      <c r="N347" s="33">
        <f t="shared" si="51"/>
        <v>671</v>
      </c>
      <c r="O347" s="15">
        <f t="shared" si="52"/>
        <v>652</v>
      </c>
      <c r="P347" s="15">
        <f t="shared" si="53"/>
        <v>641</v>
      </c>
      <c r="Q347" s="15">
        <f t="shared" si="54"/>
        <v>630</v>
      </c>
      <c r="R347" s="15">
        <f t="shared" si="55"/>
        <v>618</v>
      </c>
      <c r="S347" s="15">
        <f t="shared" si="56"/>
        <v>562</v>
      </c>
      <c r="T347" s="15">
        <f t="shared" si="57"/>
        <v>517</v>
      </c>
      <c r="U347" s="15">
        <f t="shared" si="58"/>
        <v>450</v>
      </c>
      <c r="V347" s="15">
        <f t="shared" si="59"/>
        <v>0</v>
      </c>
    </row>
    <row r="348" spans="1:22" ht="16.5" customHeight="1">
      <c r="A348" s="7">
        <v>338</v>
      </c>
      <c r="B348" s="19"/>
      <c r="C348" s="79" t="s">
        <v>240</v>
      </c>
      <c r="D348" s="3" t="s">
        <v>2082</v>
      </c>
      <c r="E348" s="15">
        <v>3360</v>
      </c>
      <c r="F348" s="114">
        <f t="shared" si="60"/>
        <v>840</v>
      </c>
      <c r="G348" s="18" t="s">
        <v>550</v>
      </c>
      <c r="H348" s="22" t="s">
        <v>2905</v>
      </c>
      <c r="I348" s="22" t="s">
        <v>2905</v>
      </c>
      <c r="J348" s="31" t="s">
        <v>562</v>
      </c>
      <c r="K348" s="31" t="s">
        <v>566</v>
      </c>
      <c r="L348" s="31"/>
      <c r="M348" s="3"/>
      <c r="N348" s="33">
        <f t="shared" si="51"/>
        <v>2506</v>
      </c>
      <c r="O348" s="15">
        <f t="shared" si="52"/>
        <v>2436</v>
      </c>
      <c r="P348" s="15">
        <f t="shared" si="53"/>
        <v>2394</v>
      </c>
      <c r="Q348" s="15">
        <f t="shared" si="54"/>
        <v>2352</v>
      </c>
      <c r="R348" s="15">
        <f t="shared" si="55"/>
        <v>2310</v>
      </c>
      <c r="S348" s="15">
        <f t="shared" si="56"/>
        <v>2100</v>
      </c>
      <c r="T348" s="15">
        <f t="shared" si="57"/>
        <v>1932</v>
      </c>
      <c r="U348" s="15">
        <f t="shared" si="58"/>
        <v>1680</v>
      </c>
      <c r="V348" s="15">
        <f t="shared" si="59"/>
        <v>0</v>
      </c>
    </row>
    <row r="349" spans="1:22" ht="16.5" customHeight="1">
      <c r="A349" s="7">
        <v>339</v>
      </c>
      <c r="B349" s="19"/>
      <c r="C349" s="79" t="s">
        <v>241</v>
      </c>
      <c r="D349" s="3" t="s">
        <v>2082</v>
      </c>
      <c r="E349" s="15">
        <v>3360</v>
      </c>
      <c r="F349" s="114">
        <f t="shared" si="60"/>
        <v>840</v>
      </c>
      <c r="G349" s="18"/>
      <c r="H349" s="26" t="s">
        <v>555</v>
      </c>
      <c r="I349" s="26" t="s">
        <v>555</v>
      </c>
      <c r="J349" s="31" t="s">
        <v>562</v>
      </c>
      <c r="K349" s="31" t="s">
        <v>566</v>
      </c>
      <c r="L349" s="31"/>
      <c r="M349" s="3"/>
      <c r="N349" s="33">
        <f t="shared" si="51"/>
        <v>2506</v>
      </c>
      <c r="O349" s="15">
        <f t="shared" si="52"/>
        <v>2436</v>
      </c>
      <c r="P349" s="15">
        <f t="shared" si="53"/>
        <v>2394</v>
      </c>
      <c r="Q349" s="15">
        <f t="shared" si="54"/>
        <v>2352</v>
      </c>
      <c r="R349" s="15">
        <f t="shared" si="55"/>
        <v>2310</v>
      </c>
      <c r="S349" s="15">
        <f t="shared" si="56"/>
        <v>2100</v>
      </c>
      <c r="T349" s="15">
        <f t="shared" si="57"/>
        <v>1932</v>
      </c>
      <c r="U349" s="15">
        <f t="shared" si="58"/>
        <v>1680</v>
      </c>
      <c r="V349" s="15">
        <f t="shared" si="59"/>
        <v>0</v>
      </c>
    </row>
    <row r="350" spans="1:22" ht="16.5" customHeight="1">
      <c r="A350" s="7">
        <v>340</v>
      </c>
      <c r="B350" s="19"/>
      <c r="C350" s="79" t="s">
        <v>242</v>
      </c>
      <c r="D350" s="3" t="s">
        <v>2082</v>
      </c>
      <c r="E350" s="15">
        <v>3360</v>
      </c>
      <c r="F350" s="114">
        <f t="shared" si="60"/>
        <v>840</v>
      </c>
      <c r="G350" s="18" t="s">
        <v>549</v>
      </c>
      <c r="H350" s="29" t="s">
        <v>2906</v>
      </c>
      <c r="I350" s="23" t="s">
        <v>2900</v>
      </c>
      <c r="J350" s="31" t="s">
        <v>562</v>
      </c>
      <c r="K350" s="31" t="s">
        <v>566</v>
      </c>
      <c r="L350" s="31"/>
      <c r="M350" s="3"/>
      <c r="N350" s="33">
        <f t="shared" si="51"/>
        <v>2506</v>
      </c>
      <c r="O350" s="15">
        <f t="shared" si="52"/>
        <v>2436</v>
      </c>
      <c r="P350" s="15">
        <f t="shared" si="53"/>
        <v>2394</v>
      </c>
      <c r="Q350" s="15">
        <f t="shared" si="54"/>
        <v>2352</v>
      </c>
      <c r="R350" s="15">
        <f t="shared" si="55"/>
        <v>2310</v>
      </c>
      <c r="S350" s="15">
        <f t="shared" si="56"/>
        <v>2100</v>
      </c>
      <c r="T350" s="15">
        <f t="shared" si="57"/>
        <v>1932</v>
      </c>
      <c r="U350" s="15">
        <f t="shared" si="58"/>
        <v>1680</v>
      </c>
      <c r="V350" s="15">
        <f t="shared" si="59"/>
        <v>0</v>
      </c>
    </row>
    <row r="351" spans="1:22" ht="16.5" customHeight="1">
      <c r="A351" s="7">
        <v>341</v>
      </c>
      <c r="B351" s="19"/>
      <c r="C351" s="79" t="s">
        <v>238</v>
      </c>
      <c r="D351" s="3" t="s">
        <v>2082</v>
      </c>
      <c r="E351" s="15">
        <v>2290</v>
      </c>
      <c r="F351" s="114">
        <f t="shared" si="60"/>
        <v>572</v>
      </c>
      <c r="G351" s="18" t="s">
        <v>550</v>
      </c>
      <c r="H351" s="20" t="s">
        <v>2909</v>
      </c>
      <c r="I351" s="22" t="s">
        <v>2905</v>
      </c>
      <c r="J351" s="31" t="s">
        <v>562</v>
      </c>
      <c r="K351" s="31" t="s">
        <v>566</v>
      </c>
      <c r="L351" s="31" t="s">
        <v>570</v>
      </c>
      <c r="M351" s="3"/>
      <c r="N351" s="33">
        <f t="shared" si="51"/>
        <v>1707</v>
      </c>
      <c r="O351" s="15">
        <f t="shared" si="52"/>
        <v>1658</v>
      </c>
      <c r="P351" s="15">
        <f t="shared" si="53"/>
        <v>1630</v>
      </c>
      <c r="Q351" s="15">
        <f t="shared" si="54"/>
        <v>1601</v>
      </c>
      <c r="R351" s="15">
        <f t="shared" si="55"/>
        <v>1573</v>
      </c>
      <c r="S351" s="15">
        <f t="shared" si="56"/>
        <v>1430</v>
      </c>
      <c r="T351" s="15">
        <f t="shared" si="57"/>
        <v>1315</v>
      </c>
      <c r="U351" s="15">
        <f t="shared" si="58"/>
        <v>1144</v>
      </c>
      <c r="V351" s="15">
        <f t="shared" si="59"/>
        <v>0</v>
      </c>
    </row>
    <row r="352" spans="1:22" ht="16.5" customHeight="1">
      <c r="A352" s="7">
        <v>342</v>
      </c>
      <c r="B352" s="19"/>
      <c r="C352" s="72" t="s">
        <v>2287</v>
      </c>
      <c r="D352" s="3" t="s">
        <v>2082</v>
      </c>
      <c r="E352" s="15">
        <v>1900</v>
      </c>
      <c r="F352" s="114">
        <f t="shared" si="60"/>
        <v>475</v>
      </c>
      <c r="G352" s="18"/>
      <c r="H352" s="22" t="s">
        <v>2905</v>
      </c>
      <c r="I352" s="22" t="s">
        <v>2905</v>
      </c>
      <c r="J352" s="31" t="s">
        <v>2114</v>
      </c>
      <c r="K352" s="31" t="s">
        <v>567</v>
      </c>
      <c r="L352" s="31"/>
      <c r="M352" s="3"/>
      <c r="N352" s="33">
        <f t="shared" si="51"/>
        <v>1417</v>
      </c>
      <c r="O352" s="15">
        <f t="shared" si="52"/>
        <v>1377</v>
      </c>
      <c r="P352" s="15">
        <f t="shared" si="53"/>
        <v>1353</v>
      </c>
      <c r="Q352" s="15">
        <f t="shared" si="54"/>
        <v>1330</v>
      </c>
      <c r="R352" s="15">
        <f t="shared" si="55"/>
        <v>1306</v>
      </c>
      <c r="S352" s="15">
        <f t="shared" si="56"/>
        <v>1187</v>
      </c>
      <c r="T352" s="15">
        <f t="shared" si="57"/>
        <v>1092</v>
      </c>
      <c r="U352" s="15">
        <f t="shared" si="58"/>
        <v>950</v>
      </c>
      <c r="V352" s="15">
        <f t="shared" si="59"/>
        <v>0</v>
      </c>
    </row>
    <row r="353" spans="1:22" ht="16.5" customHeight="1">
      <c r="A353" s="7">
        <v>343</v>
      </c>
      <c r="B353" s="19"/>
      <c r="C353" s="72" t="s">
        <v>2288</v>
      </c>
      <c r="D353" s="3" t="s">
        <v>2082</v>
      </c>
      <c r="E353" s="15">
        <v>1200</v>
      </c>
      <c r="F353" s="114">
        <f t="shared" si="60"/>
        <v>300</v>
      </c>
      <c r="G353" s="18"/>
      <c r="H353" s="20" t="s">
        <v>2909</v>
      </c>
      <c r="I353" s="69" t="s">
        <v>2903</v>
      </c>
      <c r="J353" s="31" t="s">
        <v>2114</v>
      </c>
      <c r="K353" s="31" t="s">
        <v>566</v>
      </c>
      <c r="L353" s="31"/>
      <c r="M353" s="3"/>
      <c r="N353" s="33">
        <f t="shared" si="51"/>
        <v>895</v>
      </c>
      <c r="O353" s="15">
        <f t="shared" si="52"/>
        <v>870</v>
      </c>
      <c r="P353" s="15">
        <f t="shared" si="53"/>
        <v>855</v>
      </c>
      <c r="Q353" s="15">
        <f t="shared" si="54"/>
        <v>840</v>
      </c>
      <c r="R353" s="15">
        <f t="shared" si="55"/>
        <v>825</v>
      </c>
      <c r="S353" s="15">
        <f t="shared" si="56"/>
        <v>750</v>
      </c>
      <c r="T353" s="15">
        <f t="shared" si="57"/>
        <v>690</v>
      </c>
      <c r="U353" s="15">
        <f t="shared" si="58"/>
        <v>600</v>
      </c>
      <c r="V353" s="15">
        <f t="shared" si="59"/>
        <v>0</v>
      </c>
    </row>
    <row r="354" spans="1:22" ht="16.5" customHeight="1">
      <c r="A354" s="7">
        <v>344</v>
      </c>
      <c r="B354" s="19"/>
      <c r="C354" s="72" t="s">
        <v>2256</v>
      </c>
      <c r="D354" s="3" t="s">
        <v>2082</v>
      </c>
      <c r="E354" s="15">
        <v>2040</v>
      </c>
      <c r="F354" s="114">
        <f t="shared" si="60"/>
        <v>510</v>
      </c>
      <c r="G354" s="18"/>
      <c r="H354" s="23" t="s">
        <v>2900</v>
      </c>
      <c r="I354" s="20" t="s">
        <v>2909</v>
      </c>
      <c r="J354" s="31" t="s">
        <v>2114</v>
      </c>
      <c r="K354" s="31" t="s">
        <v>565</v>
      </c>
      <c r="L354" s="31"/>
      <c r="M354" s="3"/>
      <c r="N354" s="33">
        <f t="shared" si="51"/>
        <v>1522</v>
      </c>
      <c r="O354" s="15">
        <f t="shared" si="52"/>
        <v>1479</v>
      </c>
      <c r="P354" s="15">
        <f t="shared" si="53"/>
        <v>1453</v>
      </c>
      <c r="Q354" s="15">
        <f t="shared" si="54"/>
        <v>1428</v>
      </c>
      <c r="R354" s="15">
        <f t="shared" si="55"/>
        <v>1402</v>
      </c>
      <c r="S354" s="15">
        <f t="shared" si="56"/>
        <v>1275</v>
      </c>
      <c r="T354" s="15">
        <f t="shared" si="57"/>
        <v>1173</v>
      </c>
      <c r="U354" s="15">
        <f t="shared" si="58"/>
        <v>1020</v>
      </c>
      <c r="V354" s="15">
        <f t="shared" si="59"/>
        <v>0</v>
      </c>
    </row>
    <row r="355" spans="1:22" ht="16.5" customHeight="1">
      <c r="A355" s="7">
        <v>345</v>
      </c>
      <c r="B355" s="19"/>
      <c r="C355" s="72" t="s">
        <v>2257</v>
      </c>
      <c r="D355" s="3" t="s">
        <v>2082</v>
      </c>
      <c r="E355" s="15">
        <v>2980</v>
      </c>
      <c r="F355" s="114">
        <f t="shared" si="60"/>
        <v>745</v>
      </c>
      <c r="G355" s="18"/>
      <c r="H355" s="24" t="s">
        <v>2908</v>
      </c>
      <c r="I355" s="20" t="s">
        <v>2909</v>
      </c>
      <c r="J355" s="31" t="s">
        <v>2114</v>
      </c>
      <c r="K355" s="31" t="s">
        <v>565</v>
      </c>
      <c r="L355" s="31"/>
      <c r="M355" s="3"/>
      <c r="N355" s="33">
        <f t="shared" si="51"/>
        <v>2223</v>
      </c>
      <c r="O355" s="15">
        <f t="shared" si="52"/>
        <v>2160</v>
      </c>
      <c r="P355" s="15">
        <f t="shared" si="53"/>
        <v>2123</v>
      </c>
      <c r="Q355" s="15">
        <f t="shared" si="54"/>
        <v>2086</v>
      </c>
      <c r="R355" s="15">
        <f t="shared" si="55"/>
        <v>2048</v>
      </c>
      <c r="S355" s="15">
        <f t="shared" si="56"/>
        <v>1862</v>
      </c>
      <c r="T355" s="15">
        <f t="shared" si="57"/>
        <v>1713</v>
      </c>
      <c r="U355" s="15">
        <f t="shared" si="58"/>
        <v>1490</v>
      </c>
      <c r="V355" s="15">
        <f t="shared" si="59"/>
        <v>0</v>
      </c>
    </row>
    <row r="356" spans="1:22" ht="16.5" customHeight="1">
      <c r="A356" s="7">
        <v>346</v>
      </c>
      <c r="B356" s="19"/>
      <c r="C356" s="72" t="s">
        <v>2258</v>
      </c>
      <c r="D356" s="3" t="s">
        <v>2082</v>
      </c>
      <c r="E356" s="15">
        <v>980</v>
      </c>
      <c r="F356" s="114">
        <f t="shared" si="60"/>
        <v>245</v>
      </c>
      <c r="G356" s="18"/>
      <c r="H356" s="22" t="s">
        <v>2905</v>
      </c>
      <c r="I356" s="23" t="s">
        <v>2900</v>
      </c>
      <c r="J356" s="31" t="s">
        <v>2114</v>
      </c>
      <c r="K356" s="31" t="s">
        <v>566</v>
      </c>
      <c r="L356" s="31"/>
      <c r="M356" s="3"/>
      <c r="N356" s="33">
        <f t="shared" si="51"/>
        <v>731</v>
      </c>
      <c r="O356" s="15">
        <f t="shared" si="52"/>
        <v>710</v>
      </c>
      <c r="P356" s="15">
        <f t="shared" si="53"/>
        <v>698</v>
      </c>
      <c r="Q356" s="15">
        <f t="shared" si="54"/>
        <v>686</v>
      </c>
      <c r="R356" s="15">
        <f t="shared" si="55"/>
        <v>673</v>
      </c>
      <c r="S356" s="15">
        <f t="shared" si="56"/>
        <v>612</v>
      </c>
      <c r="T356" s="15">
        <f t="shared" si="57"/>
        <v>563</v>
      </c>
      <c r="U356" s="15">
        <f t="shared" si="58"/>
        <v>490</v>
      </c>
      <c r="V356" s="15">
        <f t="shared" si="59"/>
        <v>0</v>
      </c>
    </row>
    <row r="357" spans="1:22" ht="16.5" customHeight="1">
      <c r="A357" s="7">
        <v>347</v>
      </c>
      <c r="B357" s="19"/>
      <c r="C357" s="72" t="s">
        <v>2259</v>
      </c>
      <c r="D357" s="3" t="s">
        <v>2082</v>
      </c>
      <c r="E357" s="15">
        <v>2200</v>
      </c>
      <c r="F357" s="114">
        <f t="shared" si="60"/>
        <v>550</v>
      </c>
      <c r="G357" s="18" t="s">
        <v>2088</v>
      </c>
      <c r="H357" s="22" t="s">
        <v>2905</v>
      </c>
      <c r="I357" s="80" t="s">
        <v>2099</v>
      </c>
      <c r="J357" s="31" t="s">
        <v>2114</v>
      </c>
      <c r="K357" s="31" t="s">
        <v>566</v>
      </c>
      <c r="L357" s="31"/>
      <c r="M357" s="3"/>
      <c r="N357" s="33">
        <f t="shared" si="51"/>
        <v>1641</v>
      </c>
      <c r="O357" s="15">
        <f t="shared" si="52"/>
        <v>1595</v>
      </c>
      <c r="P357" s="15">
        <f t="shared" si="53"/>
        <v>1567</v>
      </c>
      <c r="Q357" s="15">
        <f t="shared" si="54"/>
        <v>1540</v>
      </c>
      <c r="R357" s="15">
        <f t="shared" si="55"/>
        <v>1512</v>
      </c>
      <c r="S357" s="15">
        <f t="shared" si="56"/>
        <v>1375</v>
      </c>
      <c r="T357" s="15">
        <f t="shared" si="57"/>
        <v>1265</v>
      </c>
      <c r="U357" s="15">
        <f t="shared" si="58"/>
        <v>1100</v>
      </c>
      <c r="V357" s="15">
        <f t="shared" si="59"/>
        <v>0</v>
      </c>
    </row>
    <row r="358" spans="1:22" ht="16.5" customHeight="1">
      <c r="A358" s="7">
        <v>348</v>
      </c>
      <c r="B358" s="19"/>
      <c r="C358" s="72" t="s">
        <v>2260</v>
      </c>
      <c r="D358" s="3" t="s">
        <v>2082</v>
      </c>
      <c r="E358" s="15">
        <v>600</v>
      </c>
      <c r="F358" s="114">
        <f t="shared" si="60"/>
        <v>150</v>
      </c>
      <c r="G358" s="18"/>
      <c r="H358" s="23" t="s">
        <v>2900</v>
      </c>
      <c r="I358" s="28" t="s">
        <v>557</v>
      </c>
      <c r="J358" s="31" t="s">
        <v>2086</v>
      </c>
      <c r="K358" s="31" t="s">
        <v>566</v>
      </c>
      <c r="L358" s="31"/>
      <c r="M358" s="3"/>
      <c r="N358" s="33">
        <f t="shared" si="51"/>
        <v>447</v>
      </c>
      <c r="O358" s="15">
        <f t="shared" si="52"/>
        <v>435</v>
      </c>
      <c r="P358" s="15">
        <f t="shared" si="53"/>
        <v>427</v>
      </c>
      <c r="Q358" s="15">
        <f t="shared" si="54"/>
        <v>420</v>
      </c>
      <c r="R358" s="15">
        <f t="shared" si="55"/>
        <v>412</v>
      </c>
      <c r="S358" s="15">
        <f t="shared" si="56"/>
        <v>375</v>
      </c>
      <c r="T358" s="15">
        <f t="shared" si="57"/>
        <v>345</v>
      </c>
      <c r="U358" s="15">
        <f t="shared" si="58"/>
        <v>300</v>
      </c>
      <c r="V358" s="15">
        <f t="shared" si="59"/>
        <v>0</v>
      </c>
    </row>
    <row r="359" spans="1:22" ht="16.5" customHeight="1">
      <c r="A359" s="7">
        <v>349</v>
      </c>
      <c r="B359" s="19"/>
      <c r="C359" s="77" t="s">
        <v>243</v>
      </c>
      <c r="D359" s="3" t="s">
        <v>541</v>
      </c>
      <c r="E359" s="15">
        <v>2280</v>
      </c>
      <c r="F359" s="114">
        <f t="shared" si="60"/>
        <v>570</v>
      </c>
      <c r="G359" s="18"/>
      <c r="H359" s="22" t="s">
        <v>2905</v>
      </c>
      <c r="I359" s="22" t="s">
        <v>2905</v>
      </c>
      <c r="J359" s="31" t="s">
        <v>2114</v>
      </c>
      <c r="K359" s="31" t="s">
        <v>566</v>
      </c>
      <c r="L359" s="31"/>
      <c r="M359" s="3"/>
      <c r="N359" s="33">
        <f t="shared" si="51"/>
        <v>1701</v>
      </c>
      <c r="O359" s="15">
        <f t="shared" si="52"/>
        <v>1653</v>
      </c>
      <c r="P359" s="15">
        <f t="shared" si="53"/>
        <v>1624</v>
      </c>
      <c r="Q359" s="15">
        <f t="shared" si="54"/>
        <v>1596</v>
      </c>
      <c r="R359" s="15">
        <f t="shared" si="55"/>
        <v>1567</v>
      </c>
      <c r="S359" s="15">
        <f t="shared" si="56"/>
        <v>1425</v>
      </c>
      <c r="T359" s="15">
        <f t="shared" si="57"/>
        <v>1311</v>
      </c>
      <c r="U359" s="15">
        <f t="shared" si="58"/>
        <v>1140</v>
      </c>
      <c r="V359" s="15">
        <f t="shared" si="59"/>
        <v>0</v>
      </c>
    </row>
    <row r="360" spans="1:22" ht="16.5" customHeight="1">
      <c r="A360" s="7">
        <v>350</v>
      </c>
      <c r="B360" s="19"/>
      <c r="C360" s="77" t="s">
        <v>244</v>
      </c>
      <c r="D360" s="3" t="s">
        <v>541</v>
      </c>
      <c r="E360" s="15">
        <v>1680</v>
      </c>
      <c r="F360" s="114">
        <f t="shared" si="60"/>
        <v>420</v>
      </c>
      <c r="G360" s="18"/>
      <c r="H360" s="20" t="s">
        <v>2909</v>
      </c>
      <c r="I360" s="20" t="s">
        <v>2909</v>
      </c>
      <c r="J360" s="31" t="s">
        <v>2114</v>
      </c>
      <c r="K360" s="31" t="s">
        <v>566</v>
      </c>
      <c r="L360" s="31"/>
      <c r="M360" s="3"/>
      <c r="N360" s="33">
        <f t="shared" si="51"/>
        <v>1253</v>
      </c>
      <c r="O360" s="15">
        <f t="shared" si="52"/>
        <v>1218</v>
      </c>
      <c r="P360" s="15">
        <f t="shared" si="53"/>
        <v>1197</v>
      </c>
      <c r="Q360" s="15">
        <f t="shared" si="54"/>
        <v>1176</v>
      </c>
      <c r="R360" s="15">
        <f t="shared" si="55"/>
        <v>1155</v>
      </c>
      <c r="S360" s="15">
        <f t="shared" si="56"/>
        <v>1050</v>
      </c>
      <c r="T360" s="15">
        <f t="shared" si="57"/>
        <v>966</v>
      </c>
      <c r="U360" s="15">
        <f t="shared" si="58"/>
        <v>840</v>
      </c>
      <c r="V360" s="15">
        <f t="shared" si="59"/>
        <v>0</v>
      </c>
    </row>
    <row r="361" spans="1:22" ht="16.5" customHeight="1">
      <c r="A361" s="7">
        <v>351</v>
      </c>
      <c r="B361" s="19"/>
      <c r="C361" s="77" t="s">
        <v>245</v>
      </c>
      <c r="D361" s="3" t="s">
        <v>541</v>
      </c>
      <c r="E361" s="15">
        <v>1680</v>
      </c>
      <c r="F361" s="114">
        <f t="shared" si="60"/>
        <v>420</v>
      </c>
      <c r="G361" s="18"/>
      <c r="H361" s="20" t="s">
        <v>2909</v>
      </c>
      <c r="I361" s="20" t="s">
        <v>2909</v>
      </c>
      <c r="J361" s="31" t="s">
        <v>2114</v>
      </c>
      <c r="K361" s="31" t="s">
        <v>566</v>
      </c>
      <c r="L361" s="31"/>
      <c r="M361" s="3"/>
      <c r="N361" s="33">
        <f t="shared" si="51"/>
        <v>1253</v>
      </c>
      <c r="O361" s="15">
        <f t="shared" si="52"/>
        <v>1218</v>
      </c>
      <c r="P361" s="15">
        <f t="shared" si="53"/>
        <v>1197</v>
      </c>
      <c r="Q361" s="15">
        <f t="shared" si="54"/>
        <v>1176</v>
      </c>
      <c r="R361" s="15">
        <f t="shared" si="55"/>
        <v>1155</v>
      </c>
      <c r="S361" s="15">
        <f t="shared" si="56"/>
        <v>1050</v>
      </c>
      <c r="T361" s="15">
        <f t="shared" si="57"/>
        <v>966</v>
      </c>
      <c r="U361" s="15">
        <f t="shared" si="58"/>
        <v>840</v>
      </c>
      <c r="V361" s="15">
        <f t="shared" si="59"/>
        <v>0</v>
      </c>
    </row>
    <row r="362" spans="1:22" ht="16.5" customHeight="1">
      <c r="A362" s="7">
        <v>352</v>
      </c>
      <c r="B362" s="19"/>
      <c r="C362" s="77" t="s">
        <v>246</v>
      </c>
      <c r="D362" s="3" t="s">
        <v>541</v>
      </c>
      <c r="E362" s="15">
        <v>1200</v>
      </c>
      <c r="F362" s="114">
        <f t="shared" si="60"/>
        <v>300</v>
      </c>
      <c r="G362" s="18"/>
      <c r="H362" s="28" t="s">
        <v>557</v>
      </c>
      <c r="I362" s="28" t="s">
        <v>557</v>
      </c>
      <c r="J362" s="31" t="s">
        <v>2114</v>
      </c>
      <c r="K362" s="31" t="s">
        <v>566</v>
      </c>
      <c r="L362" s="31"/>
      <c r="M362" s="3"/>
      <c r="N362" s="33">
        <f t="shared" si="51"/>
        <v>895</v>
      </c>
      <c r="O362" s="15">
        <f t="shared" si="52"/>
        <v>870</v>
      </c>
      <c r="P362" s="15">
        <f t="shared" si="53"/>
        <v>855</v>
      </c>
      <c r="Q362" s="15">
        <f t="shared" si="54"/>
        <v>840</v>
      </c>
      <c r="R362" s="15">
        <f t="shared" si="55"/>
        <v>825</v>
      </c>
      <c r="S362" s="15">
        <f t="shared" si="56"/>
        <v>750</v>
      </c>
      <c r="T362" s="15">
        <f t="shared" si="57"/>
        <v>690</v>
      </c>
      <c r="U362" s="15">
        <f t="shared" si="58"/>
        <v>600</v>
      </c>
      <c r="V362" s="15">
        <f t="shared" si="59"/>
        <v>0</v>
      </c>
    </row>
    <row r="363" spans="1:22" ht="16.5" customHeight="1">
      <c r="A363" s="7">
        <v>353</v>
      </c>
      <c r="B363" s="19"/>
      <c r="C363" s="77" t="s">
        <v>247</v>
      </c>
      <c r="D363" s="3" t="s">
        <v>541</v>
      </c>
      <c r="E363" s="15">
        <v>3600</v>
      </c>
      <c r="F363" s="114">
        <f t="shared" si="60"/>
        <v>900</v>
      </c>
      <c r="G363" s="18" t="s">
        <v>2088</v>
      </c>
      <c r="H363" s="22" t="s">
        <v>2905</v>
      </c>
      <c r="I363" s="24" t="s">
        <v>2908</v>
      </c>
      <c r="J363" s="31" t="s">
        <v>2098</v>
      </c>
      <c r="K363" s="31" t="s">
        <v>567</v>
      </c>
      <c r="L363" s="31"/>
      <c r="M363" s="3"/>
      <c r="N363" s="33">
        <f t="shared" si="51"/>
        <v>2685</v>
      </c>
      <c r="O363" s="15">
        <f t="shared" si="52"/>
        <v>2610</v>
      </c>
      <c r="P363" s="15">
        <f t="shared" si="53"/>
        <v>2565</v>
      </c>
      <c r="Q363" s="15">
        <f t="shared" si="54"/>
        <v>2520</v>
      </c>
      <c r="R363" s="15">
        <f t="shared" si="55"/>
        <v>2475</v>
      </c>
      <c r="S363" s="15">
        <f t="shared" si="56"/>
        <v>2250</v>
      </c>
      <c r="T363" s="15">
        <f t="shared" si="57"/>
        <v>2070</v>
      </c>
      <c r="U363" s="15">
        <f t="shared" si="58"/>
        <v>1800</v>
      </c>
      <c r="V363" s="15">
        <f t="shared" si="59"/>
        <v>0</v>
      </c>
    </row>
    <row r="364" spans="1:22" ht="16.5" customHeight="1">
      <c r="A364" s="7">
        <v>354</v>
      </c>
      <c r="B364" s="19"/>
      <c r="C364" s="77" t="s">
        <v>2261</v>
      </c>
      <c r="D364" s="3" t="s">
        <v>541</v>
      </c>
      <c r="E364" s="15">
        <v>2400</v>
      </c>
      <c r="F364" s="114">
        <f t="shared" si="60"/>
        <v>600</v>
      </c>
      <c r="G364" s="18"/>
      <c r="H364" s="81" t="s">
        <v>2912</v>
      </c>
      <c r="I364" s="28" t="s">
        <v>557</v>
      </c>
      <c r="J364" s="31" t="s">
        <v>2086</v>
      </c>
      <c r="K364" s="31" t="s">
        <v>567</v>
      </c>
      <c r="L364" s="31"/>
      <c r="M364" s="3"/>
      <c r="N364" s="33">
        <f t="shared" si="51"/>
        <v>1790</v>
      </c>
      <c r="O364" s="15">
        <f t="shared" si="52"/>
        <v>1740</v>
      </c>
      <c r="P364" s="15">
        <f t="shared" si="53"/>
        <v>1710</v>
      </c>
      <c r="Q364" s="15">
        <f t="shared" si="54"/>
        <v>1680</v>
      </c>
      <c r="R364" s="15">
        <f t="shared" si="55"/>
        <v>1650</v>
      </c>
      <c r="S364" s="15">
        <f t="shared" si="56"/>
        <v>1500</v>
      </c>
      <c r="T364" s="15">
        <f t="shared" si="57"/>
        <v>1380</v>
      </c>
      <c r="U364" s="15">
        <f t="shared" si="58"/>
        <v>1200</v>
      </c>
      <c r="V364" s="15">
        <f t="shared" si="59"/>
        <v>0</v>
      </c>
    </row>
    <row r="365" spans="1:22" ht="16.5" customHeight="1">
      <c r="A365" s="7">
        <v>355</v>
      </c>
      <c r="B365" s="19"/>
      <c r="C365" s="77" t="s">
        <v>2262</v>
      </c>
      <c r="D365" s="3" t="s">
        <v>541</v>
      </c>
      <c r="E365" s="15">
        <v>1480</v>
      </c>
      <c r="F365" s="114">
        <f t="shared" si="60"/>
        <v>370</v>
      </c>
      <c r="G365" s="18" t="s">
        <v>2121</v>
      </c>
      <c r="H365" s="20" t="s">
        <v>2909</v>
      </c>
      <c r="I365" s="23" t="s">
        <v>2900</v>
      </c>
      <c r="J365" s="31" t="s">
        <v>2086</v>
      </c>
      <c r="K365" s="31" t="s">
        <v>566</v>
      </c>
      <c r="L365" s="31"/>
      <c r="M365" s="3"/>
      <c r="N365" s="33">
        <f t="shared" si="51"/>
        <v>1104</v>
      </c>
      <c r="O365" s="15">
        <f t="shared" si="52"/>
        <v>1073</v>
      </c>
      <c r="P365" s="15">
        <f t="shared" si="53"/>
        <v>1054</v>
      </c>
      <c r="Q365" s="15">
        <f t="shared" si="54"/>
        <v>1036</v>
      </c>
      <c r="R365" s="15">
        <f t="shared" si="55"/>
        <v>1017</v>
      </c>
      <c r="S365" s="15">
        <f t="shared" si="56"/>
        <v>925</v>
      </c>
      <c r="T365" s="15">
        <f t="shared" si="57"/>
        <v>851</v>
      </c>
      <c r="U365" s="15">
        <f t="shared" si="58"/>
        <v>740</v>
      </c>
      <c r="V365" s="15">
        <f t="shared" si="59"/>
        <v>0</v>
      </c>
    </row>
    <row r="366" spans="1:22" ht="16.5" customHeight="1">
      <c r="A366" s="7">
        <v>356</v>
      </c>
      <c r="B366" s="19"/>
      <c r="C366" s="77" t="s">
        <v>2263</v>
      </c>
      <c r="D366" s="3" t="s">
        <v>541</v>
      </c>
      <c r="E366" s="15">
        <v>1200</v>
      </c>
      <c r="F366" s="114">
        <f t="shared" si="60"/>
        <v>300</v>
      </c>
      <c r="G366" s="18"/>
      <c r="H366" s="28" t="s">
        <v>557</v>
      </c>
      <c r="I366" s="28" t="s">
        <v>557</v>
      </c>
      <c r="J366" s="31" t="s">
        <v>2086</v>
      </c>
      <c r="K366" s="31" t="s">
        <v>566</v>
      </c>
      <c r="L366" s="31"/>
      <c r="M366" s="3"/>
      <c r="N366" s="33">
        <f t="shared" si="51"/>
        <v>895</v>
      </c>
      <c r="O366" s="15">
        <f t="shared" si="52"/>
        <v>870</v>
      </c>
      <c r="P366" s="15">
        <f t="shared" si="53"/>
        <v>855</v>
      </c>
      <c r="Q366" s="15">
        <f t="shared" si="54"/>
        <v>840</v>
      </c>
      <c r="R366" s="15">
        <f t="shared" si="55"/>
        <v>825</v>
      </c>
      <c r="S366" s="15">
        <f t="shared" si="56"/>
        <v>750</v>
      </c>
      <c r="T366" s="15">
        <f t="shared" si="57"/>
        <v>690</v>
      </c>
      <c r="U366" s="15">
        <f t="shared" si="58"/>
        <v>600</v>
      </c>
      <c r="V366" s="15">
        <f t="shared" si="59"/>
        <v>0</v>
      </c>
    </row>
    <row r="367" spans="1:22" ht="16.5" customHeight="1">
      <c r="A367" s="7">
        <v>357</v>
      </c>
      <c r="B367" s="19"/>
      <c r="C367" s="72" t="s">
        <v>248</v>
      </c>
      <c r="D367" s="3" t="s">
        <v>542</v>
      </c>
      <c r="E367" s="15">
        <v>1900</v>
      </c>
      <c r="F367" s="114">
        <f t="shared" si="60"/>
        <v>475</v>
      </c>
      <c r="G367" s="18"/>
      <c r="H367" s="20" t="s">
        <v>2909</v>
      </c>
      <c r="I367" s="20" t="s">
        <v>2909</v>
      </c>
      <c r="J367" s="31" t="s">
        <v>2114</v>
      </c>
      <c r="K367" s="31" t="s">
        <v>567</v>
      </c>
      <c r="L367" s="31"/>
      <c r="M367" s="3"/>
      <c r="N367" s="33">
        <f t="shared" si="51"/>
        <v>1417</v>
      </c>
      <c r="O367" s="15">
        <f t="shared" si="52"/>
        <v>1377</v>
      </c>
      <c r="P367" s="15">
        <f t="shared" si="53"/>
        <v>1353</v>
      </c>
      <c r="Q367" s="15">
        <f t="shared" si="54"/>
        <v>1330</v>
      </c>
      <c r="R367" s="15">
        <f t="shared" si="55"/>
        <v>1306</v>
      </c>
      <c r="S367" s="15">
        <f t="shared" si="56"/>
        <v>1187</v>
      </c>
      <c r="T367" s="15">
        <f t="shared" si="57"/>
        <v>1092</v>
      </c>
      <c r="U367" s="15">
        <f t="shared" si="58"/>
        <v>950</v>
      </c>
      <c r="V367" s="15">
        <f t="shared" si="59"/>
        <v>0</v>
      </c>
    </row>
    <row r="368" spans="1:22" ht="16.5" customHeight="1">
      <c r="A368" s="7">
        <v>358</v>
      </c>
      <c r="B368" s="19"/>
      <c r="C368" s="72" t="s">
        <v>249</v>
      </c>
      <c r="D368" s="3" t="s">
        <v>542</v>
      </c>
      <c r="E368" s="15">
        <v>1000</v>
      </c>
      <c r="F368" s="114">
        <f t="shared" si="60"/>
        <v>250</v>
      </c>
      <c r="G368" s="18"/>
      <c r="H368" s="20" t="s">
        <v>2909</v>
      </c>
      <c r="I368" s="20" t="s">
        <v>2909</v>
      </c>
      <c r="J368" s="31" t="s">
        <v>2114</v>
      </c>
      <c r="K368" s="31" t="s">
        <v>566</v>
      </c>
      <c r="L368" s="31"/>
      <c r="M368" s="3"/>
      <c r="N368" s="33">
        <f t="shared" si="51"/>
        <v>746</v>
      </c>
      <c r="O368" s="15">
        <f t="shared" si="52"/>
        <v>725</v>
      </c>
      <c r="P368" s="15">
        <f t="shared" si="53"/>
        <v>712</v>
      </c>
      <c r="Q368" s="15">
        <f t="shared" si="54"/>
        <v>700</v>
      </c>
      <c r="R368" s="15">
        <f t="shared" si="55"/>
        <v>687</v>
      </c>
      <c r="S368" s="15">
        <f t="shared" si="56"/>
        <v>625</v>
      </c>
      <c r="T368" s="15">
        <f t="shared" si="57"/>
        <v>575</v>
      </c>
      <c r="U368" s="15">
        <f t="shared" si="58"/>
        <v>500</v>
      </c>
      <c r="V368" s="15">
        <f t="shared" si="59"/>
        <v>0</v>
      </c>
    </row>
    <row r="369" spans="1:22" ht="16.5" customHeight="1">
      <c r="A369" s="7">
        <v>359</v>
      </c>
      <c r="B369" s="19"/>
      <c r="C369" s="72" t="s">
        <v>250</v>
      </c>
      <c r="D369" s="3" t="s">
        <v>542</v>
      </c>
      <c r="E369" s="15">
        <v>1200</v>
      </c>
      <c r="F369" s="114">
        <f t="shared" si="60"/>
        <v>300</v>
      </c>
      <c r="G369" s="18"/>
      <c r="H369" s="81" t="s">
        <v>2912</v>
      </c>
      <c r="I369" s="20" t="s">
        <v>2909</v>
      </c>
      <c r="J369" s="31" t="s">
        <v>2092</v>
      </c>
      <c r="K369" s="31" t="s">
        <v>566</v>
      </c>
      <c r="L369" s="31"/>
      <c r="M369" s="3"/>
      <c r="N369" s="33">
        <f t="shared" ref="N369:N432" si="61">ROUNDDOWN(F369*2.9844,0)</f>
        <v>895</v>
      </c>
      <c r="O369" s="15">
        <f t="shared" ref="O369:O432" si="62">ROUNDDOWN(F369*2.9,0)</f>
        <v>870</v>
      </c>
      <c r="P369" s="15">
        <f t="shared" ref="P369:P432" si="63">ROUNDDOWN(F369*2.85,0)</f>
        <v>855</v>
      </c>
      <c r="Q369" s="15">
        <f t="shared" ref="Q369:Q432" si="64">ROUNDDOWN(F369*2.8,0)</f>
        <v>840</v>
      </c>
      <c r="R369" s="15">
        <f t="shared" ref="R369:R432" si="65">ROUNDDOWN(F369*2.75,0)</f>
        <v>825</v>
      </c>
      <c r="S369" s="15">
        <f t="shared" ref="S369:S432" si="66">ROUNDDOWN(F369*2.5,0)</f>
        <v>750</v>
      </c>
      <c r="T369" s="15">
        <f t="shared" ref="T369:T432" si="67">ROUNDDOWN(F369*2.3,0)</f>
        <v>690</v>
      </c>
      <c r="U369" s="15">
        <f t="shared" ref="U369:U432" si="68">ROUNDDOWN(F369*2,0)</f>
        <v>600</v>
      </c>
      <c r="V369" s="15">
        <f t="shared" ref="V369:V432" si="69">ROUNDDOWN(F369*0,0)</f>
        <v>0</v>
      </c>
    </row>
    <row r="370" spans="1:22" ht="16.5" customHeight="1">
      <c r="A370" s="7">
        <v>360</v>
      </c>
      <c r="B370" s="19"/>
      <c r="C370" s="77" t="s">
        <v>251</v>
      </c>
      <c r="D370" s="3" t="s">
        <v>543</v>
      </c>
      <c r="E370" s="15">
        <v>1600</v>
      </c>
      <c r="F370" s="114">
        <f t="shared" si="60"/>
        <v>400</v>
      </c>
      <c r="G370" s="18"/>
      <c r="H370" s="28" t="s">
        <v>557</v>
      </c>
      <c r="I370" s="28" t="s">
        <v>557</v>
      </c>
      <c r="J370" s="31" t="s">
        <v>2086</v>
      </c>
      <c r="K370" s="31" t="s">
        <v>567</v>
      </c>
      <c r="L370" s="31" t="s">
        <v>2587</v>
      </c>
      <c r="M370" s="3"/>
      <c r="N370" s="33">
        <f t="shared" si="61"/>
        <v>1193</v>
      </c>
      <c r="O370" s="15">
        <f t="shared" si="62"/>
        <v>1160</v>
      </c>
      <c r="P370" s="15">
        <f t="shared" si="63"/>
        <v>1140</v>
      </c>
      <c r="Q370" s="15">
        <f t="shared" si="64"/>
        <v>1120</v>
      </c>
      <c r="R370" s="15">
        <f t="shared" si="65"/>
        <v>1100</v>
      </c>
      <c r="S370" s="15">
        <f t="shared" si="66"/>
        <v>1000</v>
      </c>
      <c r="T370" s="15">
        <f t="shared" si="67"/>
        <v>920</v>
      </c>
      <c r="U370" s="15">
        <f t="shared" si="68"/>
        <v>800</v>
      </c>
      <c r="V370" s="15">
        <f t="shared" si="69"/>
        <v>0</v>
      </c>
    </row>
    <row r="371" spans="1:22" ht="16.5" customHeight="1">
      <c r="A371" s="7">
        <v>361</v>
      </c>
      <c r="B371" s="19"/>
      <c r="C371" s="77" t="s">
        <v>252</v>
      </c>
      <c r="D371" s="3" t="s">
        <v>543</v>
      </c>
      <c r="E371" s="15">
        <v>1100</v>
      </c>
      <c r="F371" s="114">
        <f t="shared" si="60"/>
        <v>275</v>
      </c>
      <c r="G371" s="18"/>
      <c r="H371" s="28" t="s">
        <v>557</v>
      </c>
      <c r="I371" s="28" t="s">
        <v>557</v>
      </c>
      <c r="J371" s="31" t="s">
        <v>2086</v>
      </c>
      <c r="K371" s="31" t="s">
        <v>566</v>
      </c>
      <c r="L371" s="31"/>
      <c r="M371" s="3"/>
      <c r="N371" s="33">
        <f t="shared" si="61"/>
        <v>820</v>
      </c>
      <c r="O371" s="15">
        <f t="shared" si="62"/>
        <v>797</v>
      </c>
      <c r="P371" s="15">
        <f t="shared" si="63"/>
        <v>783</v>
      </c>
      <c r="Q371" s="15">
        <f t="shared" si="64"/>
        <v>770</v>
      </c>
      <c r="R371" s="15">
        <f t="shared" si="65"/>
        <v>756</v>
      </c>
      <c r="S371" s="15">
        <f t="shared" si="66"/>
        <v>687</v>
      </c>
      <c r="T371" s="15">
        <f t="shared" si="67"/>
        <v>632</v>
      </c>
      <c r="U371" s="15">
        <f t="shared" si="68"/>
        <v>550</v>
      </c>
      <c r="V371" s="15">
        <f t="shared" si="69"/>
        <v>0</v>
      </c>
    </row>
    <row r="372" spans="1:22" ht="16.5" customHeight="1">
      <c r="A372" s="7">
        <v>362</v>
      </c>
      <c r="B372" s="19"/>
      <c r="C372" s="77" t="s">
        <v>253</v>
      </c>
      <c r="D372" s="3" t="s">
        <v>543</v>
      </c>
      <c r="E372" s="15">
        <v>1200</v>
      </c>
      <c r="F372" s="114">
        <f t="shared" si="60"/>
        <v>300</v>
      </c>
      <c r="G372" s="18"/>
      <c r="H372" s="28" t="s">
        <v>557</v>
      </c>
      <c r="I372" s="28" t="s">
        <v>557</v>
      </c>
      <c r="J372" s="31" t="s">
        <v>2086</v>
      </c>
      <c r="K372" s="31" t="s">
        <v>566</v>
      </c>
      <c r="L372" s="31" t="s">
        <v>2586</v>
      </c>
      <c r="M372" s="3"/>
      <c r="N372" s="33">
        <f t="shared" si="61"/>
        <v>895</v>
      </c>
      <c r="O372" s="15">
        <f t="shared" si="62"/>
        <v>870</v>
      </c>
      <c r="P372" s="15">
        <f t="shared" si="63"/>
        <v>855</v>
      </c>
      <c r="Q372" s="15">
        <f t="shared" si="64"/>
        <v>840</v>
      </c>
      <c r="R372" s="15">
        <f t="shared" si="65"/>
        <v>825</v>
      </c>
      <c r="S372" s="15">
        <f t="shared" si="66"/>
        <v>750</v>
      </c>
      <c r="T372" s="15">
        <f t="shared" si="67"/>
        <v>690</v>
      </c>
      <c r="U372" s="15">
        <f t="shared" si="68"/>
        <v>600</v>
      </c>
      <c r="V372" s="15">
        <f t="shared" si="69"/>
        <v>0</v>
      </c>
    </row>
    <row r="373" spans="1:22" ht="16.5" customHeight="1">
      <c r="A373" s="7">
        <v>363</v>
      </c>
      <c r="B373" s="19"/>
      <c r="C373" s="72" t="s">
        <v>254</v>
      </c>
      <c r="D373" s="3" t="s">
        <v>544</v>
      </c>
      <c r="E373" s="15">
        <v>800</v>
      </c>
      <c r="F373" s="114">
        <f t="shared" si="60"/>
        <v>200</v>
      </c>
      <c r="G373" s="18"/>
      <c r="H373" s="22" t="s">
        <v>2905</v>
      </c>
      <c r="I373" s="22" t="s">
        <v>2905</v>
      </c>
      <c r="J373" s="31" t="s">
        <v>2098</v>
      </c>
      <c r="K373" s="31" t="s">
        <v>566</v>
      </c>
      <c r="L373" s="31" t="s">
        <v>570</v>
      </c>
      <c r="M373" s="3"/>
      <c r="N373" s="33">
        <f t="shared" si="61"/>
        <v>596</v>
      </c>
      <c r="O373" s="15">
        <f t="shared" si="62"/>
        <v>580</v>
      </c>
      <c r="P373" s="15">
        <f t="shared" si="63"/>
        <v>570</v>
      </c>
      <c r="Q373" s="15">
        <f t="shared" si="64"/>
        <v>560</v>
      </c>
      <c r="R373" s="15">
        <f t="shared" si="65"/>
        <v>550</v>
      </c>
      <c r="S373" s="15">
        <f t="shared" si="66"/>
        <v>500</v>
      </c>
      <c r="T373" s="15">
        <f t="shared" si="67"/>
        <v>460</v>
      </c>
      <c r="U373" s="15">
        <f t="shared" si="68"/>
        <v>400</v>
      </c>
      <c r="V373" s="15">
        <f t="shared" si="69"/>
        <v>0</v>
      </c>
    </row>
    <row r="374" spans="1:22" ht="16.5" customHeight="1">
      <c r="A374" s="7">
        <v>364</v>
      </c>
      <c r="B374" s="19"/>
      <c r="C374" s="72" t="s">
        <v>255</v>
      </c>
      <c r="D374" s="3" t="s">
        <v>544</v>
      </c>
      <c r="E374" s="15">
        <v>3480</v>
      </c>
      <c r="F374" s="114">
        <f t="shared" si="60"/>
        <v>870</v>
      </c>
      <c r="G374" s="18"/>
      <c r="H374" s="20" t="s">
        <v>2909</v>
      </c>
      <c r="I374" s="20" t="s">
        <v>2909</v>
      </c>
      <c r="J374" s="31" t="s">
        <v>2086</v>
      </c>
      <c r="K374" s="31" t="s">
        <v>566</v>
      </c>
      <c r="L374" s="31" t="s">
        <v>2587</v>
      </c>
      <c r="M374" s="3"/>
      <c r="N374" s="33">
        <f t="shared" si="61"/>
        <v>2596</v>
      </c>
      <c r="O374" s="15">
        <f t="shared" si="62"/>
        <v>2523</v>
      </c>
      <c r="P374" s="15">
        <f t="shared" si="63"/>
        <v>2479</v>
      </c>
      <c r="Q374" s="15">
        <f t="shared" si="64"/>
        <v>2436</v>
      </c>
      <c r="R374" s="15">
        <f t="shared" si="65"/>
        <v>2392</v>
      </c>
      <c r="S374" s="15">
        <f t="shared" si="66"/>
        <v>2175</v>
      </c>
      <c r="T374" s="15">
        <f t="shared" si="67"/>
        <v>2001</v>
      </c>
      <c r="U374" s="15">
        <f t="shared" si="68"/>
        <v>1740</v>
      </c>
      <c r="V374" s="15">
        <f t="shared" si="69"/>
        <v>0</v>
      </c>
    </row>
    <row r="375" spans="1:22" ht="16.5" customHeight="1">
      <c r="A375" s="7">
        <v>365</v>
      </c>
      <c r="B375" s="19"/>
      <c r="C375" s="72" t="s">
        <v>256</v>
      </c>
      <c r="D375" s="3" t="s">
        <v>544</v>
      </c>
      <c r="E375" s="15">
        <v>6480</v>
      </c>
      <c r="F375" s="114">
        <f t="shared" si="60"/>
        <v>1620</v>
      </c>
      <c r="G375" s="18"/>
      <c r="H375" s="21" t="s">
        <v>2902</v>
      </c>
      <c r="I375" s="20" t="s">
        <v>2909</v>
      </c>
      <c r="J375" s="31" t="s">
        <v>2086</v>
      </c>
      <c r="K375" s="31" t="s">
        <v>566</v>
      </c>
      <c r="L375" s="31" t="s">
        <v>570</v>
      </c>
      <c r="M375" s="3"/>
      <c r="N375" s="33">
        <f t="shared" si="61"/>
        <v>4834</v>
      </c>
      <c r="O375" s="15">
        <f t="shared" si="62"/>
        <v>4698</v>
      </c>
      <c r="P375" s="15">
        <f t="shared" si="63"/>
        <v>4617</v>
      </c>
      <c r="Q375" s="15">
        <f t="shared" si="64"/>
        <v>4536</v>
      </c>
      <c r="R375" s="15">
        <f t="shared" si="65"/>
        <v>4455</v>
      </c>
      <c r="S375" s="15">
        <f t="shared" si="66"/>
        <v>4050</v>
      </c>
      <c r="T375" s="15">
        <f t="shared" si="67"/>
        <v>3726</v>
      </c>
      <c r="U375" s="15">
        <f t="shared" si="68"/>
        <v>3240</v>
      </c>
      <c r="V375" s="15">
        <f t="shared" si="69"/>
        <v>0</v>
      </c>
    </row>
    <row r="376" spans="1:22" ht="16.5" customHeight="1">
      <c r="A376" s="7">
        <v>366</v>
      </c>
      <c r="B376" s="19"/>
      <c r="C376" s="72" t="s">
        <v>257</v>
      </c>
      <c r="D376" s="3" t="s">
        <v>544</v>
      </c>
      <c r="E376" s="15">
        <v>3200</v>
      </c>
      <c r="F376" s="114">
        <f t="shared" si="60"/>
        <v>800</v>
      </c>
      <c r="G376" s="18" t="s">
        <v>550</v>
      </c>
      <c r="H376" s="20" t="s">
        <v>2909</v>
      </c>
      <c r="I376" s="26" t="s">
        <v>2113</v>
      </c>
      <c r="J376" s="31" t="s">
        <v>2086</v>
      </c>
      <c r="K376" s="31" t="s">
        <v>566</v>
      </c>
      <c r="L376" s="31"/>
      <c r="M376" s="3"/>
      <c r="N376" s="33">
        <f t="shared" si="61"/>
        <v>2387</v>
      </c>
      <c r="O376" s="15">
        <f t="shared" si="62"/>
        <v>2320</v>
      </c>
      <c r="P376" s="15">
        <f t="shared" si="63"/>
        <v>2280</v>
      </c>
      <c r="Q376" s="15">
        <f t="shared" si="64"/>
        <v>2240</v>
      </c>
      <c r="R376" s="15">
        <f t="shared" si="65"/>
        <v>2200</v>
      </c>
      <c r="S376" s="15">
        <f t="shared" si="66"/>
        <v>2000</v>
      </c>
      <c r="T376" s="15">
        <f t="shared" si="67"/>
        <v>1840</v>
      </c>
      <c r="U376" s="15">
        <f t="shared" si="68"/>
        <v>1600</v>
      </c>
      <c r="V376" s="15">
        <f t="shared" si="69"/>
        <v>0</v>
      </c>
    </row>
    <row r="377" spans="1:22" ht="16.5" customHeight="1">
      <c r="A377" s="7">
        <v>367</v>
      </c>
      <c r="B377" s="19"/>
      <c r="C377" s="72" t="s">
        <v>258</v>
      </c>
      <c r="D377" s="3" t="s">
        <v>544</v>
      </c>
      <c r="E377" s="15">
        <v>1780</v>
      </c>
      <c r="F377" s="114">
        <f t="shared" si="60"/>
        <v>445</v>
      </c>
      <c r="G377" s="18"/>
      <c r="H377" s="22" t="s">
        <v>2905</v>
      </c>
      <c r="I377" s="20" t="s">
        <v>2909</v>
      </c>
      <c r="J377" s="31" t="s">
        <v>2098</v>
      </c>
      <c r="K377" s="31" t="s">
        <v>566</v>
      </c>
      <c r="L377" s="31" t="s">
        <v>570</v>
      </c>
      <c r="M377" s="3"/>
      <c r="N377" s="33">
        <f t="shared" si="61"/>
        <v>1328</v>
      </c>
      <c r="O377" s="15">
        <f t="shared" si="62"/>
        <v>1290</v>
      </c>
      <c r="P377" s="15">
        <f t="shared" si="63"/>
        <v>1268</v>
      </c>
      <c r="Q377" s="15">
        <f t="shared" si="64"/>
        <v>1246</v>
      </c>
      <c r="R377" s="15">
        <f t="shared" si="65"/>
        <v>1223</v>
      </c>
      <c r="S377" s="15">
        <f t="shared" si="66"/>
        <v>1112</v>
      </c>
      <c r="T377" s="15">
        <f t="shared" si="67"/>
        <v>1023</v>
      </c>
      <c r="U377" s="15">
        <f t="shared" si="68"/>
        <v>890</v>
      </c>
      <c r="V377" s="15">
        <f t="shared" si="69"/>
        <v>0</v>
      </c>
    </row>
    <row r="378" spans="1:22" ht="16.5" customHeight="1">
      <c r="A378" s="7">
        <v>368</v>
      </c>
      <c r="B378" s="19"/>
      <c r="C378" s="77" t="s">
        <v>259</v>
      </c>
      <c r="D378" s="86" t="s">
        <v>2122</v>
      </c>
      <c r="E378" s="15">
        <v>1600</v>
      </c>
      <c r="F378" s="114">
        <f t="shared" si="60"/>
        <v>400</v>
      </c>
      <c r="G378" s="18"/>
      <c r="H378" s="29" t="s">
        <v>2906</v>
      </c>
      <c r="I378" s="29" t="s">
        <v>2906</v>
      </c>
      <c r="J378" s="31" t="s">
        <v>2086</v>
      </c>
      <c r="K378" s="31" t="s">
        <v>566</v>
      </c>
      <c r="L378" s="31" t="s">
        <v>570</v>
      </c>
      <c r="M378" s="3"/>
      <c r="N378" s="33">
        <f t="shared" si="61"/>
        <v>1193</v>
      </c>
      <c r="O378" s="15">
        <f t="shared" si="62"/>
        <v>1160</v>
      </c>
      <c r="P378" s="15">
        <f t="shared" si="63"/>
        <v>1140</v>
      </c>
      <c r="Q378" s="15">
        <f t="shared" si="64"/>
        <v>1120</v>
      </c>
      <c r="R378" s="15">
        <f t="shared" si="65"/>
        <v>1100</v>
      </c>
      <c r="S378" s="15">
        <f t="shared" si="66"/>
        <v>1000</v>
      </c>
      <c r="T378" s="15">
        <f t="shared" si="67"/>
        <v>920</v>
      </c>
      <c r="U378" s="15">
        <f t="shared" si="68"/>
        <v>800</v>
      </c>
      <c r="V378" s="15">
        <f t="shared" si="69"/>
        <v>0</v>
      </c>
    </row>
    <row r="379" spans="1:22" ht="16.5" customHeight="1">
      <c r="A379" s="7">
        <v>369</v>
      </c>
      <c r="B379" s="19"/>
      <c r="C379" s="77" t="s">
        <v>260</v>
      </c>
      <c r="D379" s="86" t="s">
        <v>2122</v>
      </c>
      <c r="E379" s="15">
        <v>1200</v>
      </c>
      <c r="F379" s="114">
        <f t="shared" si="60"/>
        <v>300</v>
      </c>
      <c r="G379" s="18"/>
      <c r="H379" s="29" t="s">
        <v>2906</v>
      </c>
      <c r="I379" s="29" t="s">
        <v>2906</v>
      </c>
      <c r="J379" s="31" t="s">
        <v>2086</v>
      </c>
      <c r="K379" s="31" t="s">
        <v>566</v>
      </c>
      <c r="L379" s="31" t="s">
        <v>570</v>
      </c>
      <c r="M379" s="3"/>
      <c r="N379" s="33">
        <f t="shared" si="61"/>
        <v>895</v>
      </c>
      <c r="O379" s="15">
        <f t="shared" si="62"/>
        <v>870</v>
      </c>
      <c r="P379" s="15">
        <f t="shared" si="63"/>
        <v>855</v>
      </c>
      <c r="Q379" s="15">
        <f t="shared" si="64"/>
        <v>840</v>
      </c>
      <c r="R379" s="15">
        <f t="shared" si="65"/>
        <v>825</v>
      </c>
      <c r="S379" s="15">
        <f t="shared" si="66"/>
        <v>750</v>
      </c>
      <c r="T379" s="15">
        <f t="shared" si="67"/>
        <v>690</v>
      </c>
      <c r="U379" s="15">
        <f t="shared" si="68"/>
        <v>600</v>
      </c>
      <c r="V379" s="15">
        <f t="shared" si="69"/>
        <v>0</v>
      </c>
    </row>
    <row r="380" spans="1:22" ht="16.5" customHeight="1">
      <c r="A380" s="7">
        <v>370</v>
      </c>
      <c r="B380" s="19"/>
      <c r="C380" s="77" t="s">
        <v>261</v>
      </c>
      <c r="D380" s="86" t="s">
        <v>2122</v>
      </c>
      <c r="E380" s="15">
        <v>800</v>
      </c>
      <c r="F380" s="114">
        <f t="shared" si="60"/>
        <v>200</v>
      </c>
      <c r="G380" s="18"/>
      <c r="H380" s="29" t="s">
        <v>2906</v>
      </c>
      <c r="I380" s="29" t="s">
        <v>2906</v>
      </c>
      <c r="J380" s="31" t="s">
        <v>2086</v>
      </c>
      <c r="K380" s="31" t="s">
        <v>566</v>
      </c>
      <c r="L380" s="31" t="s">
        <v>570</v>
      </c>
      <c r="M380" s="3"/>
      <c r="N380" s="33">
        <f t="shared" si="61"/>
        <v>596</v>
      </c>
      <c r="O380" s="15">
        <f t="shared" si="62"/>
        <v>580</v>
      </c>
      <c r="P380" s="15">
        <f t="shared" si="63"/>
        <v>570</v>
      </c>
      <c r="Q380" s="15">
        <f t="shared" si="64"/>
        <v>560</v>
      </c>
      <c r="R380" s="15">
        <f t="shared" si="65"/>
        <v>550</v>
      </c>
      <c r="S380" s="15">
        <f t="shared" si="66"/>
        <v>500</v>
      </c>
      <c r="T380" s="15">
        <f t="shared" si="67"/>
        <v>460</v>
      </c>
      <c r="U380" s="15">
        <f t="shared" si="68"/>
        <v>400</v>
      </c>
      <c r="V380" s="15">
        <f t="shared" si="69"/>
        <v>0</v>
      </c>
    </row>
    <row r="381" spans="1:22" ht="16.5" customHeight="1">
      <c r="A381" s="7">
        <v>371</v>
      </c>
      <c r="B381" s="19"/>
      <c r="C381" s="72" t="s">
        <v>262</v>
      </c>
      <c r="D381" s="86" t="s">
        <v>2123</v>
      </c>
      <c r="E381" s="15">
        <v>2200</v>
      </c>
      <c r="F381" s="114">
        <f t="shared" si="60"/>
        <v>550</v>
      </c>
      <c r="G381" s="18" t="s">
        <v>2124</v>
      </c>
      <c r="H381" s="20" t="s">
        <v>2909</v>
      </c>
      <c r="I381" s="20" t="s">
        <v>2909</v>
      </c>
      <c r="J381" s="31" t="s">
        <v>2114</v>
      </c>
      <c r="K381" s="31" t="s">
        <v>565</v>
      </c>
      <c r="L381" s="31"/>
      <c r="M381" s="3"/>
      <c r="N381" s="33">
        <f t="shared" si="61"/>
        <v>1641</v>
      </c>
      <c r="O381" s="15">
        <f t="shared" si="62"/>
        <v>1595</v>
      </c>
      <c r="P381" s="15">
        <f t="shared" si="63"/>
        <v>1567</v>
      </c>
      <c r="Q381" s="15">
        <f t="shared" si="64"/>
        <v>1540</v>
      </c>
      <c r="R381" s="15">
        <f t="shared" si="65"/>
        <v>1512</v>
      </c>
      <c r="S381" s="15">
        <f t="shared" si="66"/>
        <v>1375</v>
      </c>
      <c r="T381" s="15">
        <f t="shared" si="67"/>
        <v>1265</v>
      </c>
      <c r="U381" s="15">
        <f t="shared" si="68"/>
        <v>1100</v>
      </c>
      <c r="V381" s="15">
        <f t="shared" si="69"/>
        <v>0</v>
      </c>
    </row>
    <row r="382" spans="1:22" ht="16.5" customHeight="1">
      <c r="A382" s="7">
        <v>372</v>
      </c>
      <c r="B382" s="19"/>
      <c r="C382" s="72" t="s">
        <v>263</v>
      </c>
      <c r="D382" s="86" t="s">
        <v>2123</v>
      </c>
      <c r="E382" s="15">
        <v>1600</v>
      </c>
      <c r="F382" s="114">
        <f t="shared" si="60"/>
        <v>400</v>
      </c>
      <c r="G382" s="18"/>
      <c r="H382" s="69" t="s">
        <v>2903</v>
      </c>
      <c r="I382" s="69" t="s">
        <v>2903</v>
      </c>
      <c r="J382" s="31" t="s">
        <v>2114</v>
      </c>
      <c r="K382" s="31" t="s">
        <v>566</v>
      </c>
      <c r="L382" s="31" t="s">
        <v>570</v>
      </c>
      <c r="M382" s="3"/>
      <c r="N382" s="33">
        <f t="shared" si="61"/>
        <v>1193</v>
      </c>
      <c r="O382" s="15">
        <f t="shared" si="62"/>
        <v>1160</v>
      </c>
      <c r="P382" s="15">
        <f t="shared" si="63"/>
        <v>1140</v>
      </c>
      <c r="Q382" s="15">
        <f t="shared" si="64"/>
        <v>1120</v>
      </c>
      <c r="R382" s="15">
        <f t="shared" si="65"/>
        <v>1100</v>
      </c>
      <c r="S382" s="15">
        <f t="shared" si="66"/>
        <v>1000</v>
      </c>
      <c r="T382" s="15">
        <f t="shared" si="67"/>
        <v>920</v>
      </c>
      <c r="U382" s="15">
        <f t="shared" si="68"/>
        <v>800</v>
      </c>
      <c r="V382" s="15">
        <f t="shared" si="69"/>
        <v>0</v>
      </c>
    </row>
    <row r="383" spans="1:22" ht="16.5" customHeight="1">
      <c r="A383" s="7">
        <v>373</v>
      </c>
      <c r="B383" s="19"/>
      <c r="C383" s="72" t="s">
        <v>264</v>
      </c>
      <c r="D383" s="86" t="s">
        <v>2123</v>
      </c>
      <c r="E383" s="15">
        <v>800</v>
      </c>
      <c r="F383" s="114">
        <f t="shared" si="60"/>
        <v>200</v>
      </c>
      <c r="G383" s="18"/>
      <c r="H383" s="80" t="s">
        <v>2099</v>
      </c>
      <c r="I383" s="80" t="s">
        <v>2099</v>
      </c>
      <c r="J383" s="31" t="s">
        <v>2114</v>
      </c>
      <c r="K383" s="31" t="s">
        <v>566</v>
      </c>
      <c r="L383" s="31" t="s">
        <v>570</v>
      </c>
      <c r="M383" s="3"/>
      <c r="N383" s="33">
        <f t="shared" si="61"/>
        <v>596</v>
      </c>
      <c r="O383" s="15">
        <f t="shared" si="62"/>
        <v>580</v>
      </c>
      <c r="P383" s="15">
        <f t="shared" si="63"/>
        <v>570</v>
      </c>
      <c r="Q383" s="15">
        <f t="shared" si="64"/>
        <v>560</v>
      </c>
      <c r="R383" s="15">
        <f t="shared" si="65"/>
        <v>550</v>
      </c>
      <c r="S383" s="15">
        <f t="shared" si="66"/>
        <v>500</v>
      </c>
      <c r="T383" s="15">
        <f t="shared" si="67"/>
        <v>460</v>
      </c>
      <c r="U383" s="15">
        <f t="shared" si="68"/>
        <v>400</v>
      </c>
      <c r="V383" s="15">
        <f t="shared" si="69"/>
        <v>0</v>
      </c>
    </row>
    <row r="384" spans="1:22" ht="16.5" customHeight="1">
      <c r="A384" s="7">
        <v>374</v>
      </c>
      <c r="B384" s="19"/>
      <c r="C384" s="77" t="s">
        <v>265</v>
      </c>
      <c r="D384" s="86" t="s">
        <v>2125</v>
      </c>
      <c r="E384" s="15">
        <v>480</v>
      </c>
      <c r="F384" s="114">
        <f t="shared" si="60"/>
        <v>120</v>
      </c>
      <c r="G384" s="18"/>
      <c r="H384" s="22" t="s">
        <v>2905</v>
      </c>
      <c r="I384" s="27" t="s">
        <v>2111</v>
      </c>
      <c r="J384" s="31" t="s">
        <v>2092</v>
      </c>
      <c r="K384" s="31" t="s">
        <v>565</v>
      </c>
      <c r="L384" s="31"/>
      <c r="M384" s="3"/>
      <c r="N384" s="33">
        <f t="shared" si="61"/>
        <v>358</v>
      </c>
      <c r="O384" s="15">
        <f t="shared" si="62"/>
        <v>348</v>
      </c>
      <c r="P384" s="15">
        <f t="shared" si="63"/>
        <v>342</v>
      </c>
      <c r="Q384" s="15">
        <f t="shared" si="64"/>
        <v>336</v>
      </c>
      <c r="R384" s="15">
        <f t="shared" si="65"/>
        <v>330</v>
      </c>
      <c r="S384" s="15">
        <f t="shared" si="66"/>
        <v>300</v>
      </c>
      <c r="T384" s="15">
        <f t="shared" si="67"/>
        <v>276</v>
      </c>
      <c r="U384" s="15">
        <f t="shared" si="68"/>
        <v>240</v>
      </c>
      <c r="V384" s="15">
        <f t="shared" si="69"/>
        <v>0</v>
      </c>
    </row>
    <row r="385" spans="1:22" ht="16.5" customHeight="1">
      <c r="A385" s="7">
        <v>375</v>
      </c>
      <c r="B385" s="19"/>
      <c r="C385" s="77" t="s">
        <v>266</v>
      </c>
      <c r="D385" s="86" t="s">
        <v>2125</v>
      </c>
      <c r="E385" s="15">
        <v>480</v>
      </c>
      <c r="F385" s="114">
        <f t="shared" si="60"/>
        <v>120</v>
      </c>
      <c r="G385" s="18" t="s">
        <v>2088</v>
      </c>
      <c r="H385" s="22" t="s">
        <v>2905</v>
      </c>
      <c r="I385" s="25" t="s">
        <v>2901</v>
      </c>
      <c r="J385" s="31" t="s">
        <v>2092</v>
      </c>
      <c r="K385" s="31" t="s">
        <v>566</v>
      </c>
      <c r="L385" s="31"/>
      <c r="M385" s="3"/>
      <c r="N385" s="33">
        <f t="shared" si="61"/>
        <v>358</v>
      </c>
      <c r="O385" s="15">
        <f t="shared" si="62"/>
        <v>348</v>
      </c>
      <c r="P385" s="15">
        <f t="shared" si="63"/>
        <v>342</v>
      </c>
      <c r="Q385" s="15">
        <f t="shared" si="64"/>
        <v>336</v>
      </c>
      <c r="R385" s="15">
        <f t="shared" si="65"/>
        <v>330</v>
      </c>
      <c r="S385" s="15">
        <f t="shared" si="66"/>
        <v>300</v>
      </c>
      <c r="T385" s="15">
        <f t="shared" si="67"/>
        <v>276</v>
      </c>
      <c r="U385" s="15">
        <f t="shared" si="68"/>
        <v>240</v>
      </c>
      <c r="V385" s="15">
        <f t="shared" si="69"/>
        <v>0</v>
      </c>
    </row>
    <row r="386" spans="1:22" ht="16.5" customHeight="1">
      <c r="A386" s="7">
        <v>376</v>
      </c>
      <c r="B386" s="19"/>
      <c r="C386" s="77" t="s">
        <v>267</v>
      </c>
      <c r="D386" s="86" t="s">
        <v>2125</v>
      </c>
      <c r="E386" s="15">
        <v>480</v>
      </c>
      <c r="F386" s="114">
        <f t="shared" si="60"/>
        <v>120</v>
      </c>
      <c r="G386" s="18" t="s">
        <v>550</v>
      </c>
      <c r="H386" s="22" t="s">
        <v>2905</v>
      </c>
      <c r="I386" s="24" t="s">
        <v>2908</v>
      </c>
      <c r="J386" s="31" t="s">
        <v>2092</v>
      </c>
      <c r="K386" s="31" t="s">
        <v>566</v>
      </c>
      <c r="L386" s="31"/>
      <c r="M386" s="3"/>
      <c r="N386" s="33">
        <f t="shared" si="61"/>
        <v>358</v>
      </c>
      <c r="O386" s="15">
        <f t="shared" si="62"/>
        <v>348</v>
      </c>
      <c r="P386" s="15">
        <f t="shared" si="63"/>
        <v>342</v>
      </c>
      <c r="Q386" s="15">
        <f t="shared" si="64"/>
        <v>336</v>
      </c>
      <c r="R386" s="15">
        <f t="shared" si="65"/>
        <v>330</v>
      </c>
      <c r="S386" s="15">
        <f t="shared" si="66"/>
        <v>300</v>
      </c>
      <c r="T386" s="15">
        <f t="shared" si="67"/>
        <v>276</v>
      </c>
      <c r="U386" s="15">
        <f t="shared" si="68"/>
        <v>240</v>
      </c>
      <c r="V386" s="15">
        <f t="shared" si="69"/>
        <v>0</v>
      </c>
    </row>
    <row r="387" spans="1:22" ht="16.5" customHeight="1">
      <c r="A387" s="7">
        <v>377</v>
      </c>
      <c r="B387" s="19"/>
      <c r="C387" s="72" t="s">
        <v>268</v>
      </c>
      <c r="D387" s="3" t="s">
        <v>2126</v>
      </c>
      <c r="E387" s="15">
        <v>1700</v>
      </c>
      <c r="F387" s="114">
        <f t="shared" si="60"/>
        <v>425</v>
      </c>
      <c r="G387" s="18"/>
      <c r="H387" s="24" t="s">
        <v>2908</v>
      </c>
      <c r="I387" s="20" t="s">
        <v>2909</v>
      </c>
      <c r="J387" s="31" t="s">
        <v>2086</v>
      </c>
      <c r="K387" s="31" t="s">
        <v>566</v>
      </c>
      <c r="L387" s="31"/>
      <c r="M387" s="3"/>
      <c r="N387" s="33">
        <f t="shared" si="61"/>
        <v>1268</v>
      </c>
      <c r="O387" s="15">
        <f t="shared" si="62"/>
        <v>1232</v>
      </c>
      <c r="P387" s="15">
        <f t="shared" si="63"/>
        <v>1211</v>
      </c>
      <c r="Q387" s="15">
        <f t="shared" si="64"/>
        <v>1190</v>
      </c>
      <c r="R387" s="15">
        <f t="shared" si="65"/>
        <v>1168</v>
      </c>
      <c r="S387" s="15">
        <f t="shared" si="66"/>
        <v>1062</v>
      </c>
      <c r="T387" s="15">
        <f t="shared" si="67"/>
        <v>977</v>
      </c>
      <c r="U387" s="15">
        <f t="shared" si="68"/>
        <v>850</v>
      </c>
      <c r="V387" s="15">
        <f t="shared" si="69"/>
        <v>0</v>
      </c>
    </row>
    <row r="388" spans="1:22" ht="16.5" customHeight="1">
      <c r="A388" s="7">
        <v>378</v>
      </c>
      <c r="B388" s="19"/>
      <c r="C388" s="72" t="s">
        <v>269</v>
      </c>
      <c r="D388" s="3" t="s">
        <v>2126</v>
      </c>
      <c r="E388" s="15">
        <v>1700</v>
      </c>
      <c r="F388" s="114">
        <f t="shared" si="60"/>
        <v>425</v>
      </c>
      <c r="G388" s="18"/>
      <c r="H388" s="24" t="s">
        <v>2908</v>
      </c>
      <c r="I388" s="20" t="s">
        <v>2909</v>
      </c>
      <c r="J388" s="31" t="s">
        <v>2086</v>
      </c>
      <c r="K388" s="31" t="s">
        <v>566</v>
      </c>
      <c r="L388" s="31"/>
      <c r="M388" s="3"/>
      <c r="N388" s="33">
        <f t="shared" si="61"/>
        <v>1268</v>
      </c>
      <c r="O388" s="15">
        <f t="shared" si="62"/>
        <v>1232</v>
      </c>
      <c r="P388" s="15">
        <f t="shared" si="63"/>
        <v>1211</v>
      </c>
      <c r="Q388" s="15">
        <f t="shared" si="64"/>
        <v>1190</v>
      </c>
      <c r="R388" s="15">
        <f t="shared" si="65"/>
        <v>1168</v>
      </c>
      <c r="S388" s="15">
        <f t="shared" si="66"/>
        <v>1062</v>
      </c>
      <c r="T388" s="15">
        <f t="shared" si="67"/>
        <v>977</v>
      </c>
      <c r="U388" s="15">
        <f t="shared" si="68"/>
        <v>850</v>
      </c>
      <c r="V388" s="15">
        <f t="shared" si="69"/>
        <v>0</v>
      </c>
    </row>
    <row r="389" spans="1:22" ht="16.5" customHeight="1">
      <c r="A389" s="7">
        <v>379</v>
      </c>
      <c r="B389" s="19"/>
      <c r="C389" s="72" t="s">
        <v>270</v>
      </c>
      <c r="D389" s="3" t="s">
        <v>2126</v>
      </c>
      <c r="E389" s="15">
        <v>1700</v>
      </c>
      <c r="F389" s="114">
        <f t="shared" si="60"/>
        <v>425</v>
      </c>
      <c r="G389" s="18"/>
      <c r="H389" s="24" t="s">
        <v>2908</v>
      </c>
      <c r="I389" s="20" t="s">
        <v>2909</v>
      </c>
      <c r="J389" s="31" t="s">
        <v>2086</v>
      </c>
      <c r="K389" s="31" t="s">
        <v>566</v>
      </c>
      <c r="L389" s="31"/>
      <c r="M389" s="3"/>
      <c r="N389" s="33">
        <f t="shared" si="61"/>
        <v>1268</v>
      </c>
      <c r="O389" s="15">
        <f t="shared" si="62"/>
        <v>1232</v>
      </c>
      <c r="P389" s="15">
        <f t="shared" si="63"/>
        <v>1211</v>
      </c>
      <c r="Q389" s="15">
        <f t="shared" si="64"/>
        <v>1190</v>
      </c>
      <c r="R389" s="15">
        <f t="shared" si="65"/>
        <v>1168</v>
      </c>
      <c r="S389" s="15">
        <f t="shared" si="66"/>
        <v>1062</v>
      </c>
      <c r="T389" s="15">
        <f t="shared" si="67"/>
        <v>977</v>
      </c>
      <c r="U389" s="15">
        <f t="shared" si="68"/>
        <v>850</v>
      </c>
      <c r="V389" s="15">
        <f t="shared" si="69"/>
        <v>0</v>
      </c>
    </row>
    <row r="390" spans="1:22" ht="16.5" customHeight="1">
      <c r="A390" s="7">
        <v>380</v>
      </c>
      <c r="B390" s="19"/>
      <c r="C390" s="77" t="s">
        <v>271</v>
      </c>
      <c r="D390" s="3" t="s">
        <v>2127</v>
      </c>
      <c r="E390" s="15">
        <v>1600</v>
      </c>
      <c r="F390" s="114">
        <f t="shared" si="60"/>
        <v>400</v>
      </c>
      <c r="G390" s="18"/>
      <c r="H390" s="23" t="s">
        <v>2900</v>
      </c>
      <c r="I390" s="22" t="s">
        <v>2905</v>
      </c>
      <c r="J390" s="31" t="s">
        <v>2098</v>
      </c>
      <c r="K390" s="31" t="s">
        <v>566</v>
      </c>
      <c r="L390" s="31"/>
      <c r="M390" s="3"/>
      <c r="N390" s="33">
        <f t="shared" si="61"/>
        <v>1193</v>
      </c>
      <c r="O390" s="15">
        <f t="shared" si="62"/>
        <v>1160</v>
      </c>
      <c r="P390" s="15">
        <f t="shared" si="63"/>
        <v>1140</v>
      </c>
      <c r="Q390" s="15">
        <f t="shared" si="64"/>
        <v>1120</v>
      </c>
      <c r="R390" s="15">
        <f t="shared" si="65"/>
        <v>1100</v>
      </c>
      <c r="S390" s="15">
        <f t="shared" si="66"/>
        <v>1000</v>
      </c>
      <c r="T390" s="15">
        <f t="shared" si="67"/>
        <v>920</v>
      </c>
      <c r="U390" s="15">
        <f t="shared" si="68"/>
        <v>800</v>
      </c>
      <c r="V390" s="15">
        <f t="shared" si="69"/>
        <v>0</v>
      </c>
    </row>
    <row r="391" spans="1:22" ht="16.5" customHeight="1">
      <c r="A391" s="7">
        <v>381</v>
      </c>
      <c r="B391" s="19"/>
      <c r="C391" s="77" t="s">
        <v>272</v>
      </c>
      <c r="D391" s="3" t="s">
        <v>2127</v>
      </c>
      <c r="E391" s="15">
        <v>1600</v>
      </c>
      <c r="F391" s="114">
        <f t="shared" si="60"/>
        <v>400</v>
      </c>
      <c r="G391" s="18"/>
      <c r="H391" s="22" t="s">
        <v>2905</v>
      </c>
      <c r="I391" s="29" t="s">
        <v>2906</v>
      </c>
      <c r="J391" s="31" t="s">
        <v>2098</v>
      </c>
      <c r="K391" s="31" t="s">
        <v>566</v>
      </c>
      <c r="L391" s="31"/>
      <c r="M391" s="3"/>
      <c r="N391" s="33">
        <f t="shared" si="61"/>
        <v>1193</v>
      </c>
      <c r="O391" s="15">
        <f t="shared" si="62"/>
        <v>1160</v>
      </c>
      <c r="P391" s="15">
        <f t="shared" si="63"/>
        <v>1140</v>
      </c>
      <c r="Q391" s="15">
        <f t="shared" si="64"/>
        <v>1120</v>
      </c>
      <c r="R391" s="15">
        <f t="shared" si="65"/>
        <v>1100</v>
      </c>
      <c r="S391" s="15">
        <f t="shared" si="66"/>
        <v>1000</v>
      </c>
      <c r="T391" s="15">
        <f t="shared" si="67"/>
        <v>920</v>
      </c>
      <c r="U391" s="15">
        <f t="shared" si="68"/>
        <v>800</v>
      </c>
      <c r="V391" s="15">
        <f t="shared" si="69"/>
        <v>0</v>
      </c>
    </row>
    <row r="392" spans="1:22" ht="16.5" customHeight="1">
      <c r="A392" s="7">
        <v>382</v>
      </c>
      <c r="B392" s="19"/>
      <c r="C392" s="77" t="s">
        <v>273</v>
      </c>
      <c r="D392" s="3" t="s">
        <v>2127</v>
      </c>
      <c r="E392" s="15">
        <v>1600</v>
      </c>
      <c r="F392" s="114">
        <f t="shared" si="60"/>
        <v>400</v>
      </c>
      <c r="G392" s="18"/>
      <c r="H392" s="24" t="s">
        <v>2908</v>
      </c>
      <c r="I392" s="24" t="s">
        <v>2908</v>
      </c>
      <c r="J392" s="31" t="s">
        <v>2098</v>
      </c>
      <c r="K392" s="31" t="s">
        <v>566</v>
      </c>
      <c r="L392" s="31"/>
      <c r="M392" s="3"/>
      <c r="N392" s="33">
        <f t="shared" si="61"/>
        <v>1193</v>
      </c>
      <c r="O392" s="15">
        <f t="shared" si="62"/>
        <v>1160</v>
      </c>
      <c r="P392" s="15">
        <f t="shared" si="63"/>
        <v>1140</v>
      </c>
      <c r="Q392" s="15">
        <f t="shared" si="64"/>
        <v>1120</v>
      </c>
      <c r="R392" s="15">
        <f t="shared" si="65"/>
        <v>1100</v>
      </c>
      <c r="S392" s="15">
        <f t="shared" si="66"/>
        <v>1000</v>
      </c>
      <c r="T392" s="15">
        <f t="shared" si="67"/>
        <v>920</v>
      </c>
      <c r="U392" s="15">
        <f t="shared" si="68"/>
        <v>800</v>
      </c>
      <c r="V392" s="15">
        <f t="shared" si="69"/>
        <v>0</v>
      </c>
    </row>
    <row r="393" spans="1:22" ht="16.5" customHeight="1">
      <c r="A393" s="7">
        <v>383</v>
      </c>
      <c r="B393" s="19"/>
      <c r="C393" s="72" t="s">
        <v>275</v>
      </c>
      <c r="D393" s="3" t="s">
        <v>2128</v>
      </c>
      <c r="E393" s="15">
        <v>1800</v>
      </c>
      <c r="F393" s="114">
        <f t="shared" ref="F393:F456" si="70">ROUNDDOWN(E393/4,0)</f>
        <v>450</v>
      </c>
      <c r="G393" s="18"/>
      <c r="H393" s="29" t="s">
        <v>2906</v>
      </c>
      <c r="I393" s="29" t="s">
        <v>2906</v>
      </c>
      <c r="J393" s="31" t="s">
        <v>2098</v>
      </c>
      <c r="K393" s="31" t="s">
        <v>566</v>
      </c>
      <c r="L393" s="31"/>
      <c r="M393" s="3"/>
      <c r="N393" s="33">
        <f t="shared" si="61"/>
        <v>1342</v>
      </c>
      <c r="O393" s="15">
        <f t="shared" si="62"/>
        <v>1305</v>
      </c>
      <c r="P393" s="15">
        <f t="shared" si="63"/>
        <v>1282</v>
      </c>
      <c r="Q393" s="15">
        <f t="shared" si="64"/>
        <v>1260</v>
      </c>
      <c r="R393" s="15">
        <f t="shared" si="65"/>
        <v>1237</v>
      </c>
      <c r="S393" s="15">
        <f t="shared" si="66"/>
        <v>1125</v>
      </c>
      <c r="T393" s="15">
        <f t="shared" si="67"/>
        <v>1035</v>
      </c>
      <c r="U393" s="15">
        <f t="shared" si="68"/>
        <v>900</v>
      </c>
      <c r="V393" s="15">
        <f t="shared" si="69"/>
        <v>0</v>
      </c>
    </row>
    <row r="394" spans="1:22" ht="16.5" customHeight="1">
      <c r="A394" s="7">
        <v>384</v>
      </c>
      <c r="B394" s="19"/>
      <c r="C394" s="72" t="s">
        <v>274</v>
      </c>
      <c r="D394" s="3" t="s">
        <v>2128</v>
      </c>
      <c r="E394" s="15">
        <v>2050</v>
      </c>
      <c r="F394" s="114">
        <f t="shared" si="70"/>
        <v>512</v>
      </c>
      <c r="G394" s="18"/>
      <c r="H394" s="29" t="s">
        <v>2906</v>
      </c>
      <c r="I394" s="29" t="s">
        <v>2906</v>
      </c>
      <c r="J394" s="31" t="s">
        <v>2098</v>
      </c>
      <c r="K394" s="31" t="s">
        <v>567</v>
      </c>
      <c r="L394" s="31"/>
      <c r="M394" s="3"/>
      <c r="N394" s="33">
        <f t="shared" si="61"/>
        <v>1528</v>
      </c>
      <c r="O394" s="15">
        <f t="shared" si="62"/>
        <v>1484</v>
      </c>
      <c r="P394" s="15">
        <f t="shared" si="63"/>
        <v>1459</v>
      </c>
      <c r="Q394" s="15">
        <f t="shared" si="64"/>
        <v>1433</v>
      </c>
      <c r="R394" s="15">
        <f t="shared" si="65"/>
        <v>1408</v>
      </c>
      <c r="S394" s="15">
        <f t="shared" si="66"/>
        <v>1280</v>
      </c>
      <c r="T394" s="15">
        <f t="shared" si="67"/>
        <v>1177</v>
      </c>
      <c r="U394" s="15">
        <f t="shared" si="68"/>
        <v>1024</v>
      </c>
      <c r="V394" s="15">
        <f t="shared" si="69"/>
        <v>0</v>
      </c>
    </row>
    <row r="395" spans="1:22" ht="16.5" customHeight="1">
      <c r="A395" s="7">
        <v>385</v>
      </c>
      <c r="B395" s="19"/>
      <c r="C395" s="77" t="s">
        <v>276</v>
      </c>
      <c r="D395" s="3" t="s">
        <v>2129</v>
      </c>
      <c r="E395" s="15">
        <v>1400</v>
      </c>
      <c r="F395" s="114">
        <f t="shared" si="70"/>
        <v>350</v>
      </c>
      <c r="G395" s="18"/>
      <c r="H395" s="20" t="s">
        <v>2909</v>
      </c>
      <c r="I395" s="26" t="s">
        <v>2113</v>
      </c>
      <c r="J395" s="31" t="s">
        <v>2114</v>
      </c>
      <c r="K395" s="31" t="s">
        <v>566</v>
      </c>
      <c r="L395" s="31"/>
      <c r="M395" s="3"/>
      <c r="N395" s="33">
        <f t="shared" si="61"/>
        <v>1044</v>
      </c>
      <c r="O395" s="15">
        <f t="shared" si="62"/>
        <v>1015</v>
      </c>
      <c r="P395" s="15">
        <f t="shared" si="63"/>
        <v>997</v>
      </c>
      <c r="Q395" s="15">
        <f t="shared" si="64"/>
        <v>980</v>
      </c>
      <c r="R395" s="15">
        <f t="shared" si="65"/>
        <v>962</v>
      </c>
      <c r="S395" s="15">
        <f t="shared" si="66"/>
        <v>875</v>
      </c>
      <c r="T395" s="15">
        <f t="shared" si="67"/>
        <v>805</v>
      </c>
      <c r="U395" s="15">
        <f t="shared" si="68"/>
        <v>700</v>
      </c>
      <c r="V395" s="15">
        <f t="shared" si="69"/>
        <v>0</v>
      </c>
    </row>
    <row r="396" spans="1:22" ht="16.5" customHeight="1">
      <c r="A396" s="7">
        <v>386</v>
      </c>
      <c r="B396" s="19"/>
      <c r="C396" s="77" t="s">
        <v>277</v>
      </c>
      <c r="D396" s="3" t="s">
        <v>2129</v>
      </c>
      <c r="E396" s="15">
        <v>1400</v>
      </c>
      <c r="F396" s="114">
        <f t="shared" si="70"/>
        <v>350</v>
      </c>
      <c r="G396" s="18"/>
      <c r="H396" s="20" t="s">
        <v>2909</v>
      </c>
      <c r="I396" s="26" t="s">
        <v>2113</v>
      </c>
      <c r="J396" s="31" t="s">
        <v>2114</v>
      </c>
      <c r="K396" s="31" t="s">
        <v>566</v>
      </c>
      <c r="L396" s="31"/>
      <c r="M396" s="3"/>
      <c r="N396" s="33">
        <f t="shared" si="61"/>
        <v>1044</v>
      </c>
      <c r="O396" s="15">
        <f t="shared" si="62"/>
        <v>1015</v>
      </c>
      <c r="P396" s="15">
        <f t="shared" si="63"/>
        <v>997</v>
      </c>
      <c r="Q396" s="15">
        <f t="shared" si="64"/>
        <v>980</v>
      </c>
      <c r="R396" s="15">
        <f t="shared" si="65"/>
        <v>962</v>
      </c>
      <c r="S396" s="15">
        <f t="shared" si="66"/>
        <v>875</v>
      </c>
      <c r="T396" s="15">
        <f t="shared" si="67"/>
        <v>805</v>
      </c>
      <c r="U396" s="15">
        <f t="shared" si="68"/>
        <v>700</v>
      </c>
      <c r="V396" s="15">
        <f t="shared" si="69"/>
        <v>0</v>
      </c>
    </row>
    <row r="397" spans="1:22" ht="16.5" customHeight="1">
      <c r="A397" s="7">
        <v>387</v>
      </c>
      <c r="B397" s="19"/>
      <c r="C397" s="77" t="s">
        <v>278</v>
      </c>
      <c r="D397" s="3" t="s">
        <v>2129</v>
      </c>
      <c r="E397" s="15">
        <v>1400</v>
      </c>
      <c r="F397" s="114">
        <f t="shared" si="70"/>
        <v>350</v>
      </c>
      <c r="G397" s="18" t="s">
        <v>2088</v>
      </c>
      <c r="H397" s="20" t="s">
        <v>2909</v>
      </c>
      <c r="I397" s="26" t="s">
        <v>2113</v>
      </c>
      <c r="J397" s="31" t="s">
        <v>2114</v>
      </c>
      <c r="K397" s="31" t="s">
        <v>566</v>
      </c>
      <c r="L397" s="31"/>
      <c r="M397" s="3"/>
      <c r="N397" s="33">
        <f t="shared" si="61"/>
        <v>1044</v>
      </c>
      <c r="O397" s="15">
        <f t="shared" si="62"/>
        <v>1015</v>
      </c>
      <c r="P397" s="15">
        <f t="shared" si="63"/>
        <v>997</v>
      </c>
      <c r="Q397" s="15">
        <f t="shared" si="64"/>
        <v>980</v>
      </c>
      <c r="R397" s="15">
        <f t="shared" si="65"/>
        <v>962</v>
      </c>
      <c r="S397" s="15">
        <f t="shared" si="66"/>
        <v>875</v>
      </c>
      <c r="T397" s="15">
        <f t="shared" si="67"/>
        <v>805</v>
      </c>
      <c r="U397" s="15">
        <f t="shared" si="68"/>
        <v>700</v>
      </c>
      <c r="V397" s="15">
        <f t="shared" si="69"/>
        <v>0</v>
      </c>
    </row>
    <row r="398" spans="1:22" ht="16.5" customHeight="1">
      <c r="A398" s="7">
        <v>388</v>
      </c>
      <c r="B398" s="19"/>
      <c r="C398" s="77" t="s">
        <v>279</v>
      </c>
      <c r="D398" s="3" t="s">
        <v>2129</v>
      </c>
      <c r="E398" s="15">
        <v>1400</v>
      </c>
      <c r="F398" s="114">
        <f t="shared" si="70"/>
        <v>350</v>
      </c>
      <c r="G398" s="18"/>
      <c r="H398" s="20" t="s">
        <v>2909</v>
      </c>
      <c r="I398" s="26" t="s">
        <v>2113</v>
      </c>
      <c r="J398" s="31" t="s">
        <v>2114</v>
      </c>
      <c r="K398" s="31" t="s">
        <v>566</v>
      </c>
      <c r="L398" s="31"/>
      <c r="M398" s="3"/>
      <c r="N398" s="33">
        <f t="shared" si="61"/>
        <v>1044</v>
      </c>
      <c r="O398" s="15">
        <f t="shared" si="62"/>
        <v>1015</v>
      </c>
      <c r="P398" s="15">
        <f t="shared" si="63"/>
        <v>997</v>
      </c>
      <c r="Q398" s="15">
        <f t="shared" si="64"/>
        <v>980</v>
      </c>
      <c r="R398" s="15">
        <f t="shared" si="65"/>
        <v>962</v>
      </c>
      <c r="S398" s="15">
        <f t="shared" si="66"/>
        <v>875</v>
      </c>
      <c r="T398" s="15">
        <f t="shared" si="67"/>
        <v>805</v>
      </c>
      <c r="U398" s="15">
        <f t="shared" si="68"/>
        <v>700</v>
      </c>
      <c r="V398" s="15">
        <f t="shared" si="69"/>
        <v>0</v>
      </c>
    </row>
    <row r="399" spans="1:22" ht="16.5" customHeight="1">
      <c r="A399" s="7">
        <v>389</v>
      </c>
      <c r="B399" s="19"/>
      <c r="C399" s="72" t="s">
        <v>280</v>
      </c>
      <c r="D399" s="3" t="s">
        <v>2130</v>
      </c>
      <c r="E399" s="15">
        <v>1800</v>
      </c>
      <c r="F399" s="114">
        <f t="shared" si="70"/>
        <v>450</v>
      </c>
      <c r="G399" s="18"/>
      <c r="H399" s="23" t="s">
        <v>2900</v>
      </c>
      <c r="I399" s="23" t="s">
        <v>2900</v>
      </c>
      <c r="J399" s="31" t="s">
        <v>2098</v>
      </c>
      <c r="K399" s="31" t="s">
        <v>566</v>
      </c>
      <c r="L399" s="31" t="s">
        <v>570</v>
      </c>
      <c r="M399" s="3"/>
      <c r="N399" s="33">
        <f t="shared" si="61"/>
        <v>1342</v>
      </c>
      <c r="O399" s="15">
        <f t="shared" si="62"/>
        <v>1305</v>
      </c>
      <c r="P399" s="15">
        <f t="shared" si="63"/>
        <v>1282</v>
      </c>
      <c r="Q399" s="15">
        <f t="shared" si="64"/>
        <v>1260</v>
      </c>
      <c r="R399" s="15">
        <f t="shared" si="65"/>
        <v>1237</v>
      </c>
      <c r="S399" s="15">
        <f t="shared" si="66"/>
        <v>1125</v>
      </c>
      <c r="T399" s="15">
        <f t="shared" si="67"/>
        <v>1035</v>
      </c>
      <c r="U399" s="15">
        <f t="shared" si="68"/>
        <v>900</v>
      </c>
      <c r="V399" s="15">
        <f t="shared" si="69"/>
        <v>0</v>
      </c>
    </row>
    <row r="400" spans="1:22" ht="16.5" customHeight="1">
      <c r="A400" s="7">
        <v>390</v>
      </c>
      <c r="B400" s="19"/>
      <c r="C400" s="72" t="s">
        <v>281</v>
      </c>
      <c r="D400" s="3" t="s">
        <v>2130</v>
      </c>
      <c r="E400" s="15">
        <v>1800</v>
      </c>
      <c r="F400" s="114">
        <f t="shared" si="70"/>
        <v>450</v>
      </c>
      <c r="G400" s="18"/>
      <c r="H400" s="27" t="s">
        <v>2111</v>
      </c>
      <c r="I400" s="27" t="s">
        <v>2111</v>
      </c>
      <c r="J400" s="31" t="s">
        <v>2092</v>
      </c>
      <c r="K400" s="31" t="s">
        <v>566</v>
      </c>
      <c r="L400" s="31" t="s">
        <v>570</v>
      </c>
      <c r="M400" s="3"/>
      <c r="N400" s="33">
        <f t="shared" si="61"/>
        <v>1342</v>
      </c>
      <c r="O400" s="15">
        <f t="shared" si="62"/>
        <v>1305</v>
      </c>
      <c r="P400" s="15">
        <f t="shared" si="63"/>
        <v>1282</v>
      </c>
      <c r="Q400" s="15">
        <f t="shared" si="64"/>
        <v>1260</v>
      </c>
      <c r="R400" s="15">
        <f t="shared" si="65"/>
        <v>1237</v>
      </c>
      <c r="S400" s="15">
        <f t="shared" si="66"/>
        <v>1125</v>
      </c>
      <c r="T400" s="15">
        <f t="shared" si="67"/>
        <v>1035</v>
      </c>
      <c r="U400" s="15">
        <f t="shared" si="68"/>
        <v>900</v>
      </c>
      <c r="V400" s="15">
        <f t="shared" si="69"/>
        <v>0</v>
      </c>
    </row>
    <row r="401" spans="1:22" ht="16.5" customHeight="1">
      <c r="A401" s="7">
        <v>391</v>
      </c>
      <c r="B401" s="19"/>
      <c r="C401" s="72" t="s">
        <v>282</v>
      </c>
      <c r="D401" s="3" t="s">
        <v>2130</v>
      </c>
      <c r="E401" s="15">
        <v>1800</v>
      </c>
      <c r="F401" s="114">
        <f t="shared" si="70"/>
        <v>450</v>
      </c>
      <c r="G401" s="18"/>
      <c r="H401" s="24" t="s">
        <v>2908</v>
      </c>
      <c r="I401" s="24" t="s">
        <v>2908</v>
      </c>
      <c r="J401" s="31" t="s">
        <v>2092</v>
      </c>
      <c r="K401" s="31" t="s">
        <v>566</v>
      </c>
      <c r="L401" s="31" t="s">
        <v>570</v>
      </c>
      <c r="M401" s="3"/>
      <c r="N401" s="33">
        <f t="shared" si="61"/>
        <v>1342</v>
      </c>
      <c r="O401" s="15">
        <f t="shared" si="62"/>
        <v>1305</v>
      </c>
      <c r="P401" s="15">
        <f t="shared" si="63"/>
        <v>1282</v>
      </c>
      <c r="Q401" s="15">
        <f t="shared" si="64"/>
        <v>1260</v>
      </c>
      <c r="R401" s="15">
        <f t="shared" si="65"/>
        <v>1237</v>
      </c>
      <c r="S401" s="15">
        <f t="shared" si="66"/>
        <v>1125</v>
      </c>
      <c r="T401" s="15">
        <f t="shared" si="67"/>
        <v>1035</v>
      </c>
      <c r="U401" s="15">
        <f t="shared" si="68"/>
        <v>900</v>
      </c>
      <c r="V401" s="15">
        <f t="shared" si="69"/>
        <v>0</v>
      </c>
    </row>
    <row r="402" spans="1:22" ht="16.5" customHeight="1">
      <c r="A402" s="7">
        <v>392</v>
      </c>
      <c r="B402" s="19"/>
      <c r="C402" s="77" t="s">
        <v>289</v>
      </c>
      <c r="D402" s="3" t="s">
        <v>2131</v>
      </c>
      <c r="E402" s="15">
        <v>1000</v>
      </c>
      <c r="F402" s="114">
        <f t="shared" si="70"/>
        <v>250</v>
      </c>
      <c r="G402" s="18"/>
      <c r="H402" s="20" t="s">
        <v>2909</v>
      </c>
      <c r="I402" s="20" t="s">
        <v>2909</v>
      </c>
      <c r="J402" s="31" t="s">
        <v>2086</v>
      </c>
      <c r="K402" s="31" t="s">
        <v>566</v>
      </c>
      <c r="L402" s="31" t="s">
        <v>2587</v>
      </c>
      <c r="M402" s="3"/>
      <c r="N402" s="33">
        <f t="shared" si="61"/>
        <v>746</v>
      </c>
      <c r="O402" s="15">
        <f t="shared" si="62"/>
        <v>725</v>
      </c>
      <c r="P402" s="15">
        <f t="shared" si="63"/>
        <v>712</v>
      </c>
      <c r="Q402" s="15">
        <f t="shared" si="64"/>
        <v>700</v>
      </c>
      <c r="R402" s="15">
        <f t="shared" si="65"/>
        <v>687</v>
      </c>
      <c r="S402" s="15">
        <f t="shared" si="66"/>
        <v>625</v>
      </c>
      <c r="T402" s="15">
        <f t="shared" si="67"/>
        <v>575</v>
      </c>
      <c r="U402" s="15">
        <f t="shared" si="68"/>
        <v>500</v>
      </c>
      <c r="V402" s="15">
        <f t="shared" si="69"/>
        <v>0</v>
      </c>
    </row>
    <row r="403" spans="1:22" ht="16.5" customHeight="1">
      <c r="A403" s="7">
        <v>393</v>
      </c>
      <c r="B403" s="19"/>
      <c r="C403" s="77" t="s">
        <v>290</v>
      </c>
      <c r="D403" s="3" t="s">
        <v>2131</v>
      </c>
      <c r="E403" s="15">
        <v>1600</v>
      </c>
      <c r="F403" s="114">
        <f t="shared" si="70"/>
        <v>400</v>
      </c>
      <c r="G403" s="18"/>
      <c r="H403" s="20" t="s">
        <v>2909</v>
      </c>
      <c r="I403" s="20" t="s">
        <v>2909</v>
      </c>
      <c r="J403" s="31" t="s">
        <v>2086</v>
      </c>
      <c r="K403" s="31" t="s">
        <v>565</v>
      </c>
      <c r="L403" s="31"/>
      <c r="M403" s="3"/>
      <c r="N403" s="33">
        <f t="shared" si="61"/>
        <v>1193</v>
      </c>
      <c r="O403" s="15">
        <f t="shared" si="62"/>
        <v>1160</v>
      </c>
      <c r="P403" s="15">
        <f t="shared" si="63"/>
        <v>1140</v>
      </c>
      <c r="Q403" s="15">
        <f t="shared" si="64"/>
        <v>1120</v>
      </c>
      <c r="R403" s="15">
        <f t="shared" si="65"/>
        <v>1100</v>
      </c>
      <c r="S403" s="15">
        <f t="shared" si="66"/>
        <v>1000</v>
      </c>
      <c r="T403" s="15">
        <f t="shared" si="67"/>
        <v>920</v>
      </c>
      <c r="U403" s="15">
        <f t="shared" si="68"/>
        <v>800</v>
      </c>
      <c r="V403" s="15">
        <f t="shared" si="69"/>
        <v>0</v>
      </c>
    </row>
    <row r="404" spans="1:22" ht="16.5" customHeight="1">
      <c r="A404" s="7">
        <v>394</v>
      </c>
      <c r="B404" s="19"/>
      <c r="C404" s="77" t="s">
        <v>2073</v>
      </c>
      <c r="D404" s="3" t="s">
        <v>2131</v>
      </c>
      <c r="E404" s="15">
        <v>1650</v>
      </c>
      <c r="F404" s="114">
        <f t="shared" si="70"/>
        <v>412</v>
      </c>
      <c r="G404" s="18"/>
      <c r="H404" s="21" t="s">
        <v>2902</v>
      </c>
      <c r="I404" s="24" t="s">
        <v>2908</v>
      </c>
      <c r="J404" s="31" t="s">
        <v>2086</v>
      </c>
      <c r="K404" s="31" t="s">
        <v>567</v>
      </c>
      <c r="L404" s="31"/>
      <c r="M404" s="3"/>
      <c r="N404" s="33">
        <f t="shared" si="61"/>
        <v>1229</v>
      </c>
      <c r="O404" s="15">
        <f t="shared" si="62"/>
        <v>1194</v>
      </c>
      <c r="P404" s="15">
        <f t="shared" si="63"/>
        <v>1174</v>
      </c>
      <c r="Q404" s="15">
        <f t="shared" si="64"/>
        <v>1153</v>
      </c>
      <c r="R404" s="15">
        <f t="shared" si="65"/>
        <v>1133</v>
      </c>
      <c r="S404" s="15">
        <f t="shared" si="66"/>
        <v>1030</v>
      </c>
      <c r="T404" s="15">
        <f t="shared" si="67"/>
        <v>947</v>
      </c>
      <c r="U404" s="15">
        <f t="shared" si="68"/>
        <v>824</v>
      </c>
      <c r="V404" s="15">
        <f t="shared" si="69"/>
        <v>0</v>
      </c>
    </row>
    <row r="405" spans="1:22" ht="16.5" customHeight="1">
      <c r="A405" s="7">
        <v>395</v>
      </c>
      <c r="B405" s="19"/>
      <c r="C405" s="77" t="s">
        <v>2289</v>
      </c>
      <c r="D405" s="3" t="s">
        <v>2131</v>
      </c>
      <c r="E405" s="15">
        <v>1200</v>
      </c>
      <c r="F405" s="114">
        <f t="shared" si="70"/>
        <v>300</v>
      </c>
      <c r="G405" s="18"/>
      <c r="H405" s="20" t="s">
        <v>2909</v>
      </c>
      <c r="I405" s="20" t="s">
        <v>2909</v>
      </c>
      <c r="J405" s="31" t="s">
        <v>2086</v>
      </c>
      <c r="K405" s="31" t="s">
        <v>566</v>
      </c>
      <c r="L405" s="31"/>
      <c r="M405" s="3"/>
      <c r="N405" s="33">
        <f t="shared" si="61"/>
        <v>895</v>
      </c>
      <c r="O405" s="15">
        <f t="shared" si="62"/>
        <v>870</v>
      </c>
      <c r="P405" s="15">
        <f t="shared" si="63"/>
        <v>855</v>
      </c>
      <c r="Q405" s="15">
        <f t="shared" si="64"/>
        <v>840</v>
      </c>
      <c r="R405" s="15">
        <f t="shared" si="65"/>
        <v>825</v>
      </c>
      <c r="S405" s="15">
        <f t="shared" si="66"/>
        <v>750</v>
      </c>
      <c r="T405" s="15">
        <f t="shared" si="67"/>
        <v>690</v>
      </c>
      <c r="U405" s="15">
        <f t="shared" si="68"/>
        <v>600</v>
      </c>
      <c r="V405" s="15">
        <f t="shared" si="69"/>
        <v>0</v>
      </c>
    </row>
    <row r="406" spans="1:22" ht="16.5" customHeight="1">
      <c r="A406" s="7">
        <v>396</v>
      </c>
      <c r="B406" s="19"/>
      <c r="C406" s="77" t="s">
        <v>2290</v>
      </c>
      <c r="D406" s="3" t="s">
        <v>2131</v>
      </c>
      <c r="E406" s="15">
        <v>1600</v>
      </c>
      <c r="F406" s="114">
        <f t="shared" si="70"/>
        <v>400</v>
      </c>
      <c r="G406" s="18"/>
      <c r="H406" s="20" t="s">
        <v>2909</v>
      </c>
      <c r="I406" s="20" t="s">
        <v>2909</v>
      </c>
      <c r="J406" s="31" t="s">
        <v>2086</v>
      </c>
      <c r="K406" s="31" t="s">
        <v>567</v>
      </c>
      <c r="L406" s="31"/>
      <c r="M406" s="3"/>
      <c r="N406" s="33">
        <f t="shared" si="61"/>
        <v>1193</v>
      </c>
      <c r="O406" s="15">
        <f t="shared" si="62"/>
        <v>1160</v>
      </c>
      <c r="P406" s="15">
        <f t="shared" si="63"/>
        <v>1140</v>
      </c>
      <c r="Q406" s="15">
        <f t="shared" si="64"/>
        <v>1120</v>
      </c>
      <c r="R406" s="15">
        <f t="shared" si="65"/>
        <v>1100</v>
      </c>
      <c r="S406" s="15">
        <f t="shared" si="66"/>
        <v>1000</v>
      </c>
      <c r="T406" s="15">
        <f t="shared" si="67"/>
        <v>920</v>
      </c>
      <c r="U406" s="15">
        <f t="shared" si="68"/>
        <v>800</v>
      </c>
      <c r="V406" s="15">
        <f t="shared" si="69"/>
        <v>0</v>
      </c>
    </row>
    <row r="407" spans="1:22" ht="16.5" customHeight="1">
      <c r="A407" s="7">
        <v>397</v>
      </c>
      <c r="B407" s="19"/>
      <c r="C407" s="77" t="s">
        <v>2291</v>
      </c>
      <c r="D407" s="3" t="s">
        <v>2131</v>
      </c>
      <c r="E407" s="15">
        <v>800</v>
      </c>
      <c r="F407" s="114">
        <f t="shared" si="70"/>
        <v>200</v>
      </c>
      <c r="G407" s="18"/>
      <c r="H407" s="20" t="s">
        <v>2909</v>
      </c>
      <c r="I407" s="69" t="s">
        <v>2903</v>
      </c>
      <c r="J407" s="31" t="s">
        <v>2086</v>
      </c>
      <c r="K407" s="31" t="s">
        <v>566</v>
      </c>
      <c r="L407" s="31"/>
      <c r="M407" s="3"/>
      <c r="N407" s="33">
        <f t="shared" si="61"/>
        <v>596</v>
      </c>
      <c r="O407" s="15">
        <f t="shared" si="62"/>
        <v>580</v>
      </c>
      <c r="P407" s="15">
        <f t="shared" si="63"/>
        <v>570</v>
      </c>
      <c r="Q407" s="15">
        <f t="shared" si="64"/>
        <v>560</v>
      </c>
      <c r="R407" s="15">
        <f t="shared" si="65"/>
        <v>550</v>
      </c>
      <c r="S407" s="15">
        <f t="shared" si="66"/>
        <v>500</v>
      </c>
      <c r="T407" s="15">
        <f t="shared" si="67"/>
        <v>460</v>
      </c>
      <c r="U407" s="15">
        <f t="shared" si="68"/>
        <v>400</v>
      </c>
      <c r="V407" s="15">
        <f t="shared" si="69"/>
        <v>0</v>
      </c>
    </row>
    <row r="408" spans="1:22" ht="16.5" customHeight="1">
      <c r="A408" s="7">
        <v>398</v>
      </c>
      <c r="B408" s="19"/>
      <c r="C408" s="77" t="s">
        <v>2264</v>
      </c>
      <c r="D408" s="3" t="s">
        <v>2131</v>
      </c>
      <c r="E408" s="15">
        <v>1300</v>
      </c>
      <c r="F408" s="114">
        <f t="shared" si="70"/>
        <v>325</v>
      </c>
      <c r="G408" s="18"/>
      <c r="H408" s="69" t="s">
        <v>2903</v>
      </c>
      <c r="I408" s="69" t="s">
        <v>2903</v>
      </c>
      <c r="J408" s="31" t="s">
        <v>2086</v>
      </c>
      <c r="K408" s="31" t="s">
        <v>566</v>
      </c>
      <c r="L408" s="31" t="s">
        <v>2586</v>
      </c>
      <c r="M408" s="3"/>
      <c r="N408" s="33">
        <f t="shared" si="61"/>
        <v>969</v>
      </c>
      <c r="O408" s="15">
        <f t="shared" si="62"/>
        <v>942</v>
      </c>
      <c r="P408" s="15">
        <f t="shared" si="63"/>
        <v>926</v>
      </c>
      <c r="Q408" s="15">
        <f t="shared" si="64"/>
        <v>910</v>
      </c>
      <c r="R408" s="15">
        <f t="shared" si="65"/>
        <v>893</v>
      </c>
      <c r="S408" s="15">
        <f t="shared" si="66"/>
        <v>812</v>
      </c>
      <c r="T408" s="15">
        <f t="shared" si="67"/>
        <v>747</v>
      </c>
      <c r="U408" s="15">
        <f t="shared" si="68"/>
        <v>650</v>
      </c>
      <c r="V408" s="15">
        <f t="shared" si="69"/>
        <v>0</v>
      </c>
    </row>
    <row r="409" spans="1:22" ht="16.5" customHeight="1">
      <c r="A409" s="7">
        <v>399</v>
      </c>
      <c r="B409" s="19"/>
      <c r="C409" s="77" t="s">
        <v>2265</v>
      </c>
      <c r="D409" s="3" t="s">
        <v>2131</v>
      </c>
      <c r="E409" s="15">
        <v>2250</v>
      </c>
      <c r="F409" s="114">
        <f t="shared" si="70"/>
        <v>562</v>
      </c>
      <c r="G409" s="18"/>
      <c r="H409" s="20" t="s">
        <v>2909</v>
      </c>
      <c r="I409" s="20" t="s">
        <v>2909</v>
      </c>
      <c r="J409" s="31" t="s">
        <v>2086</v>
      </c>
      <c r="K409" s="31" t="s">
        <v>567</v>
      </c>
      <c r="L409" s="31" t="s">
        <v>2586</v>
      </c>
      <c r="M409" s="3"/>
      <c r="N409" s="33">
        <f t="shared" si="61"/>
        <v>1677</v>
      </c>
      <c r="O409" s="15">
        <f t="shared" si="62"/>
        <v>1629</v>
      </c>
      <c r="P409" s="15">
        <f t="shared" si="63"/>
        <v>1601</v>
      </c>
      <c r="Q409" s="15">
        <f t="shared" si="64"/>
        <v>1573</v>
      </c>
      <c r="R409" s="15">
        <f t="shared" si="65"/>
        <v>1545</v>
      </c>
      <c r="S409" s="15">
        <f t="shared" si="66"/>
        <v>1405</v>
      </c>
      <c r="T409" s="15">
        <f t="shared" si="67"/>
        <v>1292</v>
      </c>
      <c r="U409" s="15">
        <f t="shared" si="68"/>
        <v>1124</v>
      </c>
      <c r="V409" s="15">
        <f t="shared" si="69"/>
        <v>0</v>
      </c>
    </row>
    <row r="410" spans="1:22" ht="16.5" customHeight="1">
      <c r="A410" s="7">
        <v>400</v>
      </c>
      <c r="B410" s="19"/>
      <c r="C410" s="77" t="s">
        <v>2266</v>
      </c>
      <c r="D410" s="3" t="s">
        <v>2131</v>
      </c>
      <c r="E410" s="15">
        <v>1480</v>
      </c>
      <c r="F410" s="114">
        <f t="shared" si="70"/>
        <v>370</v>
      </c>
      <c r="G410" s="18"/>
      <c r="H410" s="20" t="s">
        <v>2909</v>
      </c>
      <c r="I410" s="69" t="s">
        <v>2903</v>
      </c>
      <c r="J410" s="31" t="s">
        <v>2086</v>
      </c>
      <c r="K410" s="31" t="s">
        <v>566</v>
      </c>
      <c r="L410" s="31"/>
      <c r="M410" s="3"/>
      <c r="N410" s="33">
        <f t="shared" si="61"/>
        <v>1104</v>
      </c>
      <c r="O410" s="15">
        <f t="shared" si="62"/>
        <v>1073</v>
      </c>
      <c r="P410" s="15">
        <f t="shared" si="63"/>
        <v>1054</v>
      </c>
      <c r="Q410" s="15">
        <f t="shared" si="64"/>
        <v>1036</v>
      </c>
      <c r="R410" s="15">
        <f t="shared" si="65"/>
        <v>1017</v>
      </c>
      <c r="S410" s="15">
        <f t="shared" si="66"/>
        <v>925</v>
      </c>
      <c r="T410" s="15">
        <f t="shared" si="67"/>
        <v>851</v>
      </c>
      <c r="U410" s="15">
        <f t="shared" si="68"/>
        <v>740</v>
      </c>
      <c r="V410" s="15">
        <f t="shared" si="69"/>
        <v>0</v>
      </c>
    </row>
    <row r="411" spans="1:22" ht="16.5" customHeight="1">
      <c r="A411" s="7">
        <v>401</v>
      </c>
      <c r="B411" s="19"/>
      <c r="C411" s="77" t="s">
        <v>2267</v>
      </c>
      <c r="D411" s="3" t="s">
        <v>2131</v>
      </c>
      <c r="E411" s="15">
        <v>680</v>
      </c>
      <c r="F411" s="114">
        <f t="shared" si="70"/>
        <v>170</v>
      </c>
      <c r="G411" s="18"/>
      <c r="H411" s="21" t="s">
        <v>2902</v>
      </c>
      <c r="I411" s="25" t="s">
        <v>2901</v>
      </c>
      <c r="J411" s="31" t="s">
        <v>2114</v>
      </c>
      <c r="K411" s="31" t="s">
        <v>566</v>
      </c>
      <c r="L411" s="31" t="s">
        <v>570</v>
      </c>
      <c r="M411" s="3"/>
      <c r="N411" s="33">
        <f t="shared" si="61"/>
        <v>507</v>
      </c>
      <c r="O411" s="15">
        <f t="shared" si="62"/>
        <v>493</v>
      </c>
      <c r="P411" s="15">
        <f t="shared" si="63"/>
        <v>484</v>
      </c>
      <c r="Q411" s="15">
        <f t="shared" si="64"/>
        <v>476</v>
      </c>
      <c r="R411" s="15">
        <f t="shared" si="65"/>
        <v>467</v>
      </c>
      <c r="S411" s="15">
        <f t="shared" si="66"/>
        <v>425</v>
      </c>
      <c r="T411" s="15">
        <f t="shared" si="67"/>
        <v>391</v>
      </c>
      <c r="U411" s="15">
        <f t="shared" si="68"/>
        <v>340</v>
      </c>
      <c r="V411" s="15">
        <f t="shared" si="69"/>
        <v>0</v>
      </c>
    </row>
    <row r="412" spans="1:22" ht="16.5" customHeight="1">
      <c r="A412" s="7">
        <v>402</v>
      </c>
      <c r="B412" s="19"/>
      <c r="C412" s="77" t="s">
        <v>2268</v>
      </c>
      <c r="D412" s="3" t="s">
        <v>2131</v>
      </c>
      <c r="E412" s="15">
        <v>1350</v>
      </c>
      <c r="F412" s="114">
        <f t="shared" si="70"/>
        <v>337</v>
      </c>
      <c r="G412" s="18"/>
      <c r="H412" s="20" t="s">
        <v>2909</v>
      </c>
      <c r="I412" s="22" t="s">
        <v>2905</v>
      </c>
      <c r="J412" s="31" t="s">
        <v>2086</v>
      </c>
      <c r="K412" s="31" t="s">
        <v>566</v>
      </c>
      <c r="L412" s="31" t="s">
        <v>570</v>
      </c>
      <c r="M412" s="3"/>
      <c r="N412" s="33">
        <f t="shared" si="61"/>
        <v>1005</v>
      </c>
      <c r="O412" s="15">
        <f t="shared" si="62"/>
        <v>977</v>
      </c>
      <c r="P412" s="15">
        <f t="shared" si="63"/>
        <v>960</v>
      </c>
      <c r="Q412" s="15">
        <f t="shared" si="64"/>
        <v>943</v>
      </c>
      <c r="R412" s="15">
        <f t="shared" si="65"/>
        <v>926</v>
      </c>
      <c r="S412" s="15">
        <f t="shared" si="66"/>
        <v>842</v>
      </c>
      <c r="T412" s="15">
        <f t="shared" si="67"/>
        <v>775</v>
      </c>
      <c r="U412" s="15">
        <f t="shared" si="68"/>
        <v>674</v>
      </c>
      <c r="V412" s="15">
        <f t="shared" si="69"/>
        <v>0</v>
      </c>
    </row>
    <row r="413" spans="1:22" ht="16.5" customHeight="1">
      <c r="A413" s="7">
        <v>403</v>
      </c>
      <c r="B413" s="19"/>
      <c r="C413" s="72" t="s">
        <v>287</v>
      </c>
      <c r="D413" s="3" t="s">
        <v>2132</v>
      </c>
      <c r="E413" s="15">
        <v>1400</v>
      </c>
      <c r="F413" s="114">
        <f t="shared" si="70"/>
        <v>350</v>
      </c>
      <c r="G413" s="18"/>
      <c r="H413" s="25" t="s">
        <v>2901</v>
      </c>
      <c r="I413" s="21" t="s">
        <v>2902</v>
      </c>
      <c r="J413" s="31" t="s">
        <v>2086</v>
      </c>
      <c r="K413" s="31" t="s">
        <v>566</v>
      </c>
      <c r="L413" s="31"/>
      <c r="M413" s="3"/>
      <c r="N413" s="33">
        <f t="shared" si="61"/>
        <v>1044</v>
      </c>
      <c r="O413" s="15">
        <f t="shared" si="62"/>
        <v>1015</v>
      </c>
      <c r="P413" s="15">
        <f t="shared" si="63"/>
        <v>997</v>
      </c>
      <c r="Q413" s="15">
        <f t="shared" si="64"/>
        <v>980</v>
      </c>
      <c r="R413" s="15">
        <f t="shared" si="65"/>
        <v>962</v>
      </c>
      <c r="S413" s="15">
        <f t="shared" si="66"/>
        <v>875</v>
      </c>
      <c r="T413" s="15">
        <f t="shared" si="67"/>
        <v>805</v>
      </c>
      <c r="U413" s="15">
        <f t="shared" si="68"/>
        <v>700</v>
      </c>
      <c r="V413" s="15">
        <f t="shared" si="69"/>
        <v>0</v>
      </c>
    </row>
    <row r="414" spans="1:22" ht="16.5" customHeight="1">
      <c r="A414" s="7">
        <v>404</v>
      </c>
      <c r="B414" s="19"/>
      <c r="C414" s="72" t="s">
        <v>288</v>
      </c>
      <c r="D414" s="3" t="s">
        <v>2132</v>
      </c>
      <c r="E414" s="15">
        <v>1400</v>
      </c>
      <c r="F414" s="114">
        <f t="shared" si="70"/>
        <v>350</v>
      </c>
      <c r="G414" s="18"/>
      <c r="H414" s="25" t="s">
        <v>2901</v>
      </c>
      <c r="I414" s="21" t="s">
        <v>2902</v>
      </c>
      <c r="J414" s="31" t="s">
        <v>2114</v>
      </c>
      <c r="K414" s="31" t="s">
        <v>566</v>
      </c>
      <c r="L414" s="31"/>
      <c r="M414" s="3"/>
      <c r="N414" s="33">
        <f t="shared" si="61"/>
        <v>1044</v>
      </c>
      <c r="O414" s="15">
        <f t="shared" si="62"/>
        <v>1015</v>
      </c>
      <c r="P414" s="15">
        <f t="shared" si="63"/>
        <v>997</v>
      </c>
      <c r="Q414" s="15">
        <f t="shared" si="64"/>
        <v>980</v>
      </c>
      <c r="R414" s="15">
        <f t="shared" si="65"/>
        <v>962</v>
      </c>
      <c r="S414" s="15">
        <f t="shared" si="66"/>
        <v>875</v>
      </c>
      <c r="T414" s="15">
        <f t="shared" si="67"/>
        <v>805</v>
      </c>
      <c r="U414" s="15">
        <f t="shared" si="68"/>
        <v>700</v>
      </c>
      <c r="V414" s="15">
        <f t="shared" si="69"/>
        <v>0</v>
      </c>
    </row>
    <row r="415" spans="1:22" ht="16.5" customHeight="1">
      <c r="A415" s="7">
        <v>405</v>
      </c>
      <c r="B415" s="19"/>
      <c r="C415" s="72" t="s">
        <v>283</v>
      </c>
      <c r="D415" s="3" t="s">
        <v>2132</v>
      </c>
      <c r="E415" s="15">
        <v>4500</v>
      </c>
      <c r="F415" s="114">
        <f t="shared" si="70"/>
        <v>1125</v>
      </c>
      <c r="G415" s="18" t="s">
        <v>550</v>
      </c>
      <c r="H415" s="21" t="s">
        <v>2902</v>
      </c>
      <c r="I415" s="25" t="s">
        <v>2901</v>
      </c>
      <c r="J415" s="31" t="s">
        <v>2114</v>
      </c>
      <c r="K415" s="31" t="s">
        <v>567</v>
      </c>
      <c r="L415" s="31"/>
      <c r="M415" s="3" t="s">
        <v>2133</v>
      </c>
      <c r="N415" s="33">
        <f t="shared" si="61"/>
        <v>3357</v>
      </c>
      <c r="O415" s="15">
        <f t="shared" si="62"/>
        <v>3262</v>
      </c>
      <c r="P415" s="15">
        <f t="shared" si="63"/>
        <v>3206</v>
      </c>
      <c r="Q415" s="15">
        <f t="shared" si="64"/>
        <v>3150</v>
      </c>
      <c r="R415" s="15">
        <f t="shared" si="65"/>
        <v>3093</v>
      </c>
      <c r="S415" s="15">
        <f t="shared" si="66"/>
        <v>2812</v>
      </c>
      <c r="T415" s="15">
        <f t="shared" si="67"/>
        <v>2587</v>
      </c>
      <c r="U415" s="15">
        <f t="shared" si="68"/>
        <v>2250</v>
      </c>
      <c r="V415" s="15">
        <f t="shared" si="69"/>
        <v>0</v>
      </c>
    </row>
    <row r="416" spans="1:22" ht="16.5" customHeight="1">
      <c r="A416" s="7">
        <v>406</v>
      </c>
      <c r="B416" s="19"/>
      <c r="C416" s="72" t="s">
        <v>284</v>
      </c>
      <c r="D416" s="3" t="s">
        <v>2132</v>
      </c>
      <c r="E416" s="15">
        <v>12000</v>
      </c>
      <c r="F416" s="114">
        <f t="shared" si="70"/>
        <v>3000</v>
      </c>
      <c r="G416" s="18" t="s">
        <v>2088</v>
      </c>
      <c r="H416" s="25" t="s">
        <v>2901</v>
      </c>
      <c r="I416" s="25" t="s">
        <v>2901</v>
      </c>
      <c r="J416" s="31" t="s">
        <v>2086</v>
      </c>
      <c r="K416" s="31" t="s">
        <v>567</v>
      </c>
      <c r="L416" s="31"/>
      <c r="M416" s="3"/>
      <c r="N416" s="33">
        <f t="shared" si="61"/>
        <v>8953</v>
      </c>
      <c r="O416" s="15">
        <f t="shared" si="62"/>
        <v>8700</v>
      </c>
      <c r="P416" s="15">
        <f t="shared" si="63"/>
        <v>8550</v>
      </c>
      <c r="Q416" s="15">
        <f t="shared" si="64"/>
        <v>8400</v>
      </c>
      <c r="R416" s="15">
        <f t="shared" si="65"/>
        <v>8250</v>
      </c>
      <c r="S416" s="15">
        <f t="shared" si="66"/>
        <v>7500</v>
      </c>
      <c r="T416" s="15">
        <f t="shared" si="67"/>
        <v>6900</v>
      </c>
      <c r="U416" s="15">
        <f t="shared" si="68"/>
        <v>6000</v>
      </c>
      <c r="V416" s="15">
        <f t="shared" si="69"/>
        <v>0</v>
      </c>
    </row>
    <row r="417" spans="1:22" ht="16.5" customHeight="1">
      <c r="A417" s="7">
        <v>407</v>
      </c>
      <c r="B417" s="19"/>
      <c r="C417" s="72" t="s">
        <v>285</v>
      </c>
      <c r="D417" s="3" t="s">
        <v>2132</v>
      </c>
      <c r="E417" s="15">
        <v>36800</v>
      </c>
      <c r="F417" s="114">
        <f t="shared" si="70"/>
        <v>9200</v>
      </c>
      <c r="G417" s="18" t="s">
        <v>2088</v>
      </c>
      <c r="H417" s="22" t="s">
        <v>2905</v>
      </c>
      <c r="I417" s="22" t="s">
        <v>2905</v>
      </c>
      <c r="J417" s="31" t="s">
        <v>2086</v>
      </c>
      <c r="K417" s="31" t="s">
        <v>567</v>
      </c>
      <c r="L417" s="31"/>
      <c r="M417" s="3"/>
      <c r="N417" s="33">
        <f t="shared" si="61"/>
        <v>27456</v>
      </c>
      <c r="O417" s="15">
        <f t="shared" si="62"/>
        <v>26680</v>
      </c>
      <c r="P417" s="15">
        <f t="shared" si="63"/>
        <v>26220</v>
      </c>
      <c r="Q417" s="15">
        <f t="shared" si="64"/>
        <v>25760</v>
      </c>
      <c r="R417" s="15">
        <f t="shared" si="65"/>
        <v>25300</v>
      </c>
      <c r="S417" s="15">
        <f t="shared" si="66"/>
        <v>23000</v>
      </c>
      <c r="T417" s="15">
        <f t="shared" si="67"/>
        <v>21160</v>
      </c>
      <c r="U417" s="15">
        <f t="shared" si="68"/>
        <v>18400</v>
      </c>
      <c r="V417" s="15">
        <f t="shared" si="69"/>
        <v>0</v>
      </c>
    </row>
    <row r="418" spans="1:22" ht="16.5" customHeight="1">
      <c r="A418" s="7">
        <v>408</v>
      </c>
      <c r="B418" s="19"/>
      <c r="C418" s="72" t="s">
        <v>286</v>
      </c>
      <c r="D418" s="3" t="s">
        <v>2132</v>
      </c>
      <c r="E418" s="15">
        <v>9600</v>
      </c>
      <c r="F418" s="114">
        <f t="shared" si="70"/>
        <v>2400</v>
      </c>
      <c r="G418" s="18" t="s">
        <v>550</v>
      </c>
      <c r="H418" s="20" t="s">
        <v>2909</v>
      </c>
      <c r="I418" s="20" t="s">
        <v>2909</v>
      </c>
      <c r="J418" s="31" t="s">
        <v>2114</v>
      </c>
      <c r="K418" s="31" t="s">
        <v>566</v>
      </c>
      <c r="L418" s="31"/>
      <c r="M418" s="3"/>
      <c r="N418" s="33">
        <f t="shared" si="61"/>
        <v>7162</v>
      </c>
      <c r="O418" s="15">
        <f t="shared" si="62"/>
        <v>6960</v>
      </c>
      <c r="P418" s="15">
        <f t="shared" si="63"/>
        <v>6840</v>
      </c>
      <c r="Q418" s="15">
        <f t="shared" si="64"/>
        <v>6720</v>
      </c>
      <c r="R418" s="15">
        <f t="shared" si="65"/>
        <v>6600</v>
      </c>
      <c r="S418" s="15">
        <f t="shared" si="66"/>
        <v>6000</v>
      </c>
      <c r="T418" s="15">
        <f t="shared" si="67"/>
        <v>5520</v>
      </c>
      <c r="U418" s="15">
        <f t="shared" si="68"/>
        <v>4800</v>
      </c>
      <c r="V418" s="15">
        <f t="shared" si="69"/>
        <v>0</v>
      </c>
    </row>
    <row r="419" spans="1:22" ht="16.5" customHeight="1">
      <c r="A419" s="7">
        <v>409</v>
      </c>
      <c r="B419" s="19"/>
      <c r="C419" s="77" t="s">
        <v>291</v>
      </c>
      <c r="D419" s="3" t="s">
        <v>2134</v>
      </c>
      <c r="E419" s="15">
        <v>1800</v>
      </c>
      <c r="F419" s="114">
        <f t="shared" si="70"/>
        <v>450</v>
      </c>
      <c r="G419" s="18" t="s">
        <v>2088</v>
      </c>
      <c r="H419" s="24" t="s">
        <v>2908</v>
      </c>
      <c r="I419" s="24" t="s">
        <v>2908</v>
      </c>
      <c r="J419" s="31" t="s">
        <v>2086</v>
      </c>
      <c r="K419" s="31" t="s">
        <v>566</v>
      </c>
      <c r="L419" s="31"/>
      <c r="M419" s="3"/>
      <c r="N419" s="33">
        <f t="shared" si="61"/>
        <v>1342</v>
      </c>
      <c r="O419" s="15">
        <f t="shared" si="62"/>
        <v>1305</v>
      </c>
      <c r="P419" s="15">
        <f t="shared" si="63"/>
        <v>1282</v>
      </c>
      <c r="Q419" s="15">
        <f t="shared" si="64"/>
        <v>1260</v>
      </c>
      <c r="R419" s="15">
        <f t="shared" si="65"/>
        <v>1237</v>
      </c>
      <c r="S419" s="15">
        <f t="shared" si="66"/>
        <v>1125</v>
      </c>
      <c r="T419" s="15">
        <f t="shared" si="67"/>
        <v>1035</v>
      </c>
      <c r="U419" s="15">
        <f t="shared" si="68"/>
        <v>900</v>
      </c>
      <c r="V419" s="15">
        <f t="shared" si="69"/>
        <v>0</v>
      </c>
    </row>
    <row r="420" spans="1:22" ht="16.5" customHeight="1">
      <c r="A420" s="7">
        <v>410</v>
      </c>
      <c r="B420" s="19"/>
      <c r="C420" s="77" t="s">
        <v>292</v>
      </c>
      <c r="D420" s="3" t="s">
        <v>2134</v>
      </c>
      <c r="E420" s="15">
        <v>1980</v>
      </c>
      <c r="F420" s="114">
        <f t="shared" si="70"/>
        <v>495</v>
      </c>
      <c r="G420" s="18"/>
      <c r="H420" s="28" t="s">
        <v>557</v>
      </c>
      <c r="I420" s="28" t="s">
        <v>557</v>
      </c>
      <c r="J420" s="31" t="s">
        <v>2086</v>
      </c>
      <c r="K420" s="31" t="s">
        <v>566</v>
      </c>
      <c r="L420" s="31"/>
      <c r="M420" s="3"/>
      <c r="N420" s="33">
        <f t="shared" si="61"/>
        <v>1477</v>
      </c>
      <c r="O420" s="15">
        <f t="shared" si="62"/>
        <v>1435</v>
      </c>
      <c r="P420" s="15">
        <f t="shared" si="63"/>
        <v>1410</v>
      </c>
      <c r="Q420" s="15">
        <f t="shared" si="64"/>
        <v>1386</v>
      </c>
      <c r="R420" s="15">
        <f t="shared" si="65"/>
        <v>1361</v>
      </c>
      <c r="S420" s="15">
        <f t="shared" si="66"/>
        <v>1237</v>
      </c>
      <c r="T420" s="15">
        <f t="shared" si="67"/>
        <v>1138</v>
      </c>
      <c r="U420" s="15">
        <f t="shared" si="68"/>
        <v>990</v>
      </c>
      <c r="V420" s="15">
        <f t="shared" si="69"/>
        <v>0</v>
      </c>
    </row>
    <row r="421" spans="1:22" ht="16.5" customHeight="1">
      <c r="A421" s="7">
        <v>411</v>
      </c>
      <c r="B421" s="19"/>
      <c r="C421" s="72" t="s">
        <v>2067</v>
      </c>
      <c r="D421" s="3" t="s">
        <v>2135</v>
      </c>
      <c r="E421" s="15">
        <v>600</v>
      </c>
      <c r="F421" s="114">
        <f t="shared" si="70"/>
        <v>150</v>
      </c>
      <c r="G421" s="18"/>
      <c r="H421" s="81" t="s">
        <v>2912</v>
      </c>
      <c r="I421" s="81" t="s">
        <v>2912</v>
      </c>
      <c r="J421" s="31" t="s">
        <v>2086</v>
      </c>
      <c r="K421" s="31" t="s">
        <v>567</v>
      </c>
      <c r="L421" s="31"/>
      <c r="M421" s="3"/>
      <c r="N421" s="33">
        <f t="shared" si="61"/>
        <v>447</v>
      </c>
      <c r="O421" s="15">
        <f t="shared" si="62"/>
        <v>435</v>
      </c>
      <c r="P421" s="15">
        <f t="shared" si="63"/>
        <v>427</v>
      </c>
      <c r="Q421" s="15">
        <f t="shared" si="64"/>
        <v>420</v>
      </c>
      <c r="R421" s="15">
        <f t="shared" si="65"/>
        <v>412</v>
      </c>
      <c r="S421" s="15">
        <f t="shared" si="66"/>
        <v>375</v>
      </c>
      <c r="T421" s="15">
        <f t="shared" si="67"/>
        <v>345</v>
      </c>
      <c r="U421" s="15">
        <f t="shared" si="68"/>
        <v>300</v>
      </c>
      <c r="V421" s="15">
        <f t="shared" si="69"/>
        <v>0</v>
      </c>
    </row>
    <row r="422" spans="1:22" ht="16.5" customHeight="1">
      <c r="A422" s="7">
        <v>412</v>
      </c>
      <c r="B422" s="19"/>
      <c r="C422" s="72" t="s">
        <v>2068</v>
      </c>
      <c r="D422" s="3" t="s">
        <v>2135</v>
      </c>
      <c r="E422" s="15">
        <v>600</v>
      </c>
      <c r="F422" s="114">
        <f t="shared" si="70"/>
        <v>150</v>
      </c>
      <c r="G422" s="18"/>
      <c r="H422" s="24" t="s">
        <v>2908</v>
      </c>
      <c r="I422" s="24" t="s">
        <v>2908</v>
      </c>
      <c r="J422" s="31" t="s">
        <v>2086</v>
      </c>
      <c r="K422" s="31" t="s">
        <v>567</v>
      </c>
      <c r="L422" s="31"/>
      <c r="M422" s="3"/>
      <c r="N422" s="33">
        <f t="shared" si="61"/>
        <v>447</v>
      </c>
      <c r="O422" s="15">
        <f t="shared" si="62"/>
        <v>435</v>
      </c>
      <c r="P422" s="15">
        <f t="shared" si="63"/>
        <v>427</v>
      </c>
      <c r="Q422" s="15">
        <f t="shared" si="64"/>
        <v>420</v>
      </c>
      <c r="R422" s="15">
        <f t="shared" si="65"/>
        <v>412</v>
      </c>
      <c r="S422" s="15">
        <f t="shared" si="66"/>
        <v>375</v>
      </c>
      <c r="T422" s="15">
        <f t="shared" si="67"/>
        <v>345</v>
      </c>
      <c r="U422" s="15">
        <f t="shared" si="68"/>
        <v>300</v>
      </c>
      <c r="V422" s="15">
        <f t="shared" si="69"/>
        <v>0</v>
      </c>
    </row>
    <row r="423" spans="1:22" ht="16.5" customHeight="1">
      <c r="A423" s="7">
        <v>413</v>
      </c>
      <c r="B423" s="19"/>
      <c r="C423" s="72" t="s">
        <v>2069</v>
      </c>
      <c r="D423" s="3" t="s">
        <v>2135</v>
      </c>
      <c r="E423" s="15">
        <v>600</v>
      </c>
      <c r="F423" s="114">
        <f t="shared" si="70"/>
        <v>150</v>
      </c>
      <c r="G423" s="18"/>
      <c r="H423" s="21" t="s">
        <v>2902</v>
      </c>
      <c r="I423" s="21" t="s">
        <v>2902</v>
      </c>
      <c r="J423" s="31" t="s">
        <v>2086</v>
      </c>
      <c r="K423" s="31" t="s">
        <v>566</v>
      </c>
      <c r="L423" s="31" t="s">
        <v>570</v>
      </c>
      <c r="M423" s="3"/>
      <c r="N423" s="33">
        <f t="shared" si="61"/>
        <v>447</v>
      </c>
      <c r="O423" s="15">
        <f t="shared" si="62"/>
        <v>435</v>
      </c>
      <c r="P423" s="15">
        <f t="shared" si="63"/>
        <v>427</v>
      </c>
      <c r="Q423" s="15">
        <f t="shared" si="64"/>
        <v>420</v>
      </c>
      <c r="R423" s="15">
        <f t="shared" si="65"/>
        <v>412</v>
      </c>
      <c r="S423" s="15">
        <f t="shared" si="66"/>
        <v>375</v>
      </c>
      <c r="T423" s="15">
        <f t="shared" si="67"/>
        <v>345</v>
      </c>
      <c r="U423" s="15">
        <f t="shared" si="68"/>
        <v>300</v>
      </c>
      <c r="V423" s="15">
        <f t="shared" si="69"/>
        <v>0</v>
      </c>
    </row>
    <row r="424" spans="1:22" ht="16.5" customHeight="1">
      <c r="A424" s="7">
        <v>414</v>
      </c>
      <c r="B424" s="19"/>
      <c r="C424" s="72" t="s">
        <v>2070</v>
      </c>
      <c r="D424" s="3" t="s">
        <v>2135</v>
      </c>
      <c r="E424" s="15">
        <v>2400</v>
      </c>
      <c r="F424" s="114">
        <f t="shared" si="70"/>
        <v>600</v>
      </c>
      <c r="G424" s="18"/>
      <c r="H424" s="81" t="s">
        <v>2912</v>
      </c>
      <c r="I424" s="81" t="s">
        <v>2912</v>
      </c>
      <c r="J424" s="31" t="s">
        <v>2086</v>
      </c>
      <c r="K424" s="31" t="s">
        <v>565</v>
      </c>
      <c r="L424" s="31"/>
      <c r="M424" s="3"/>
      <c r="N424" s="33">
        <f t="shared" si="61"/>
        <v>1790</v>
      </c>
      <c r="O424" s="15">
        <f t="shared" si="62"/>
        <v>1740</v>
      </c>
      <c r="P424" s="15">
        <f t="shared" si="63"/>
        <v>1710</v>
      </c>
      <c r="Q424" s="15">
        <f t="shared" si="64"/>
        <v>1680</v>
      </c>
      <c r="R424" s="15">
        <f t="shared" si="65"/>
        <v>1650</v>
      </c>
      <c r="S424" s="15">
        <f t="shared" si="66"/>
        <v>1500</v>
      </c>
      <c r="T424" s="15">
        <f t="shared" si="67"/>
        <v>1380</v>
      </c>
      <c r="U424" s="15">
        <f t="shared" si="68"/>
        <v>1200</v>
      </c>
      <c r="V424" s="15">
        <f t="shared" si="69"/>
        <v>0</v>
      </c>
    </row>
    <row r="425" spans="1:22" ht="16.5" customHeight="1">
      <c r="A425" s="7">
        <v>415</v>
      </c>
      <c r="B425" s="19"/>
      <c r="C425" s="77" t="s">
        <v>2071</v>
      </c>
      <c r="D425" s="3" t="s">
        <v>2136</v>
      </c>
      <c r="E425" s="15">
        <v>1800</v>
      </c>
      <c r="F425" s="114">
        <f t="shared" si="70"/>
        <v>450</v>
      </c>
      <c r="G425" s="18"/>
      <c r="H425" s="69" t="s">
        <v>2903</v>
      </c>
      <c r="I425" s="26" t="s">
        <v>2113</v>
      </c>
      <c r="J425" s="31" t="s">
        <v>2086</v>
      </c>
      <c r="K425" s="31" t="s">
        <v>566</v>
      </c>
      <c r="L425" s="31"/>
      <c r="M425" s="3"/>
      <c r="N425" s="33">
        <f t="shared" si="61"/>
        <v>1342</v>
      </c>
      <c r="O425" s="15">
        <f t="shared" si="62"/>
        <v>1305</v>
      </c>
      <c r="P425" s="15">
        <f t="shared" si="63"/>
        <v>1282</v>
      </c>
      <c r="Q425" s="15">
        <f t="shared" si="64"/>
        <v>1260</v>
      </c>
      <c r="R425" s="15">
        <f t="shared" si="65"/>
        <v>1237</v>
      </c>
      <c r="S425" s="15">
        <f t="shared" si="66"/>
        <v>1125</v>
      </c>
      <c r="T425" s="15">
        <f t="shared" si="67"/>
        <v>1035</v>
      </c>
      <c r="U425" s="15">
        <f t="shared" si="68"/>
        <v>900</v>
      </c>
      <c r="V425" s="15">
        <f t="shared" si="69"/>
        <v>0</v>
      </c>
    </row>
    <row r="426" spans="1:22" ht="16.5" customHeight="1">
      <c r="A426" s="7">
        <v>416</v>
      </c>
      <c r="B426" s="19"/>
      <c r="C426" s="77" t="s">
        <v>2269</v>
      </c>
      <c r="D426" s="3" t="s">
        <v>2136</v>
      </c>
      <c r="E426" s="15">
        <v>1800</v>
      </c>
      <c r="F426" s="114">
        <f t="shared" si="70"/>
        <v>450</v>
      </c>
      <c r="G426" s="18"/>
      <c r="H426" s="69" t="s">
        <v>2903</v>
      </c>
      <c r="I426" s="26" t="s">
        <v>2113</v>
      </c>
      <c r="J426" s="31" t="s">
        <v>2086</v>
      </c>
      <c r="K426" s="31" t="s">
        <v>567</v>
      </c>
      <c r="L426" s="31"/>
      <c r="M426" s="3"/>
      <c r="N426" s="33">
        <f t="shared" si="61"/>
        <v>1342</v>
      </c>
      <c r="O426" s="15">
        <f t="shared" si="62"/>
        <v>1305</v>
      </c>
      <c r="P426" s="15">
        <f t="shared" si="63"/>
        <v>1282</v>
      </c>
      <c r="Q426" s="15">
        <f t="shared" si="64"/>
        <v>1260</v>
      </c>
      <c r="R426" s="15">
        <f t="shared" si="65"/>
        <v>1237</v>
      </c>
      <c r="S426" s="15">
        <f t="shared" si="66"/>
        <v>1125</v>
      </c>
      <c r="T426" s="15">
        <f t="shared" si="67"/>
        <v>1035</v>
      </c>
      <c r="U426" s="15">
        <f t="shared" si="68"/>
        <v>900</v>
      </c>
      <c r="V426" s="15">
        <f t="shared" si="69"/>
        <v>0</v>
      </c>
    </row>
    <row r="427" spans="1:22" ht="16.5" customHeight="1">
      <c r="A427" s="7">
        <v>417</v>
      </c>
      <c r="B427" s="19"/>
      <c r="C427" s="72" t="s">
        <v>2072</v>
      </c>
      <c r="D427" s="3" t="s">
        <v>2135</v>
      </c>
      <c r="E427" s="15">
        <v>2880</v>
      </c>
      <c r="F427" s="114">
        <f t="shared" si="70"/>
        <v>720</v>
      </c>
      <c r="G427" s="18" t="s">
        <v>3687</v>
      </c>
      <c r="H427" s="81" t="s">
        <v>2912</v>
      </c>
      <c r="I427" s="81" t="s">
        <v>2912</v>
      </c>
      <c r="J427" s="31" t="s">
        <v>2086</v>
      </c>
      <c r="K427" s="31" t="s">
        <v>567</v>
      </c>
      <c r="L427" s="31"/>
      <c r="M427" s="3"/>
      <c r="N427" s="33">
        <f t="shared" si="61"/>
        <v>2148</v>
      </c>
      <c r="O427" s="15">
        <f t="shared" si="62"/>
        <v>2088</v>
      </c>
      <c r="P427" s="15">
        <f t="shared" si="63"/>
        <v>2052</v>
      </c>
      <c r="Q427" s="15">
        <f t="shared" si="64"/>
        <v>2016</v>
      </c>
      <c r="R427" s="15">
        <f t="shared" si="65"/>
        <v>1980</v>
      </c>
      <c r="S427" s="15">
        <f t="shared" si="66"/>
        <v>1800</v>
      </c>
      <c r="T427" s="15">
        <f t="shared" si="67"/>
        <v>1656</v>
      </c>
      <c r="U427" s="15">
        <f t="shared" si="68"/>
        <v>1440</v>
      </c>
      <c r="V427" s="15">
        <f t="shared" si="69"/>
        <v>0</v>
      </c>
    </row>
    <row r="428" spans="1:22" ht="16.5" customHeight="1">
      <c r="A428" s="7">
        <v>418</v>
      </c>
      <c r="B428" s="19"/>
      <c r="C428" s="72" t="s">
        <v>297</v>
      </c>
      <c r="D428" s="3" t="s">
        <v>2141</v>
      </c>
      <c r="E428" s="15">
        <v>2400</v>
      </c>
      <c r="F428" s="114">
        <f t="shared" si="70"/>
        <v>600</v>
      </c>
      <c r="G428" s="18"/>
      <c r="H428" s="69" t="s">
        <v>2903</v>
      </c>
      <c r="I428" s="69" t="s">
        <v>2903</v>
      </c>
      <c r="J428" s="31" t="s">
        <v>2086</v>
      </c>
      <c r="K428" s="31" t="s">
        <v>566</v>
      </c>
      <c r="L428" s="31" t="s">
        <v>570</v>
      </c>
      <c r="M428" s="3"/>
      <c r="N428" s="33">
        <f t="shared" si="61"/>
        <v>1790</v>
      </c>
      <c r="O428" s="15">
        <f t="shared" si="62"/>
        <v>1740</v>
      </c>
      <c r="P428" s="15">
        <f t="shared" si="63"/>
        <v>1710</v>
      </c>
      <c r="Q428" s="15">
        <f t="shared" si="64"/>
        <v>1680</v>
      </c>
      <c r="R428" s="15">
        <f t="shared" si="65"/>
        <v>1650</v>
      </c>
      <c r="S428" s="15">
        <f t="shared" si="66"/>
        <v>1500</v>
      </c>
      <c r="T428" s="15">
        <f t="shared" si="67"/>
        <v>1380</v>
      </c>
      <c r="U428" s="15">
        <f t="shared" si="68"/>
        <v>1200</v>
      </c>
      <c r="V428" s="15">
        <f t="shared" si="69"/>
        <v>0</v>
      </c>
    </row>
    <row r="429" spans="1:22" ht="16.5" customHeight="1">
      <c r="A429" s="7">
        <v>419</v>
      </c>
      <c r="B429" s="19"/>
      <c r="C429" s="72" t="s">
        <v>298</v>
      </c>
      <c r="D429" s="3" t="s">
        <v>2141</v>
      </c>
      <c r="E429" s="15">
        <v>2450</v>
      </c>
      <c r="F429" s="114">
        <f t="shared" si="70"/>
        <v>612</v>
      </c>
      <c r="G429" s="18"/>
      <c r="H429" s="29" t="s">
        <v>2906</v>
      </c>
      <c r="I429" s="22" t="s">
        <v>2905</v>
      </c>
      <c r="J429" s="31" t="s">
        <v>2086</v>
      </c>
      <c r="K429" s="31" t="s">
        <v>566</v>
      </c>
      <c r="L429" s="31" t="s">
        <v>570</v>
      </c>
      <c r="M429" s="3"/>
      <c r="N429" s="33">
        <f t="shared" si="61"/>
        <v>1826</v>
      </c>
      <c r="O429" s="15">
        <f t="shared" si="62"/>
        <v>1774</v>
      </c>
      <c r="P429" s="15">
        <f t="shared" si="63"/>
        <v>1744</v>
      </c>
      <c r="Q429" s="15">
        <f t="shared" si="64"/>
        <v>1713</v>
      </c>
      <c r="R429" s="15">
        <f t="shared" si="65"/>
        <v>1683</v>
      </c>
      <c r="S429" s="15">
        <f t="shared" si="66"/>
        <v>1530</v>
      </c>
      <c r="T429" s="15">
        <f t="shared" si="67"/>
        <v>1407</v>
      </c>
      <c r="U429" s="15">
        <f t="shared" si="68"/>
        <v>1224</v>
      </c>
      <c r="V429" s="15">
        <f t="shared" si="69"/>
        <v>0</v>
      </c>
    </row>
    <row r="430" spans="1:22" ht="16.5" customHeight="1">
      <c r="A430" s="7">
        <v>420</v>
      </c>
      <c r="B430" s="19"/>
      <c r="C430" s="72" t="s">
        <v>299</v>
      </c>
      <c r="D430" s="3" t="s">
        <v>2141</v>
      </c>
      <c r="E430" s="15">
        <v>2500</v>
      </c>
      <c r="F430" s="114">
        <f t="shared" si="70"/>
        <v>625</v>
      </c>
      <c r="G430" s="18"/>
      <c r="H430" s="23" t="s">
        <v>2900</v>
      </c>
      <c r="I430" s="23" t="s">
        <v>2900</v>
      </c>
      <c r="J430" s="31" t="s">
        <v>2086</v>
      </c>
      <c r="K430" s="31" t="s">
        <v>566</v>
      </c>
      <c r="L430" s="31" t="s">
        <v>570</v>
      </c>
      <c r="M430" s="3"/>
      <c r="N430" s="33">
        <f t="shared" si="61"/>
        <v>1865</v>
      </c>
      <c r="O430" s="15">
        <f t="shared" si="62"/>
        <v>1812</v>
      </c>
      <c r="P430" s="15">
        <f t="shared" si="63"/>
        <v>1781</v>
      </c>
      <c r="Q430" s="15">
        <f t="shared" si="64"/>
        <v>1750</v>
      </c>
      <c r="R430" s="15">
        <f t="shared" si="65"/>
        <v>1718</v>
      </c>
      <c r="S430" s="15">
        <f t="shared" si="66"/>
        <v>1562</v>
      </c>
      <c r="T430" s="15">
        <f t="shared" si="67"/>
        <v>1437</v>
      </c>
      <c r="U430" s="15">
        <f t="shared" si="68"/>
        <v>1250</v>
      </c>
      <c r="V430" s="15">
        <f t="shared" si="69"/>
        <v>0</v>
      </c>
    </row>
    <row r="431" spans="1:22" ht="16.5" customHeight="1">
      <c r="A431" s="7">
        <v>421</v>
      </c>
      <c r="B431" s="19"/>
      <c r="C431" s="77" t="s">
        <v>300</v>
      </c>
      <c r="D431" s="3" t="s">
        <v>2142</v>
      </c>
      <c r="E431" s="15">
        <v>1700</v>
      </c>
      <c r="F431" s="114">
        <f t="shared" si="70"/>
        <v>425</v>
      </c>
      <c r="G431" s="18"/>
      <c r="H431" s="22" t="s">
        <v>2905</v>
      </c>
      <c r="I431" s="21" t="s">
        <v>2902</v>
      </c>
      <c r="J431" s="31" t="s">
        <v>2086</v>
      </c>
      <c r="K431" s="31" t="s">
        <v>566</v>
      </c>
      <c r="L431" s="31" t="s">
        <v>570</v>
      </c>
      <c r="M431" s="3" t="s">
        <v>2133</v>
      </c>
      <c r="N431" s="33">
        <f t="shared" si="61"/>
        <v>1268</v>
      </c>
      <c r="O431" s="15">
        <f t="shared" si="62"/>
        <v>1232</v>
      </c>
      <c r="P431" s="15">
        <f t="shared" si="63"/>
        <v>1211</v>
      </c>
      <c r="Q431" s="15">
        <f t="shared" si="64"/>
        <v>1190</v>
      </c>
      <c r="R431" s="15">
        <f t="shared" si="65"/>
        <v>1168</v>
      </c>
      <c r="S431" s="15">
        <f t="shared" si="66"/>
        <v>1062</v>
      </c>
      <c r="T431" s="15">
        <f t="shared" si="67"/>
        <v>977</v>
      </c>
      <c r="U431" s="15">
        <f t="shared" si="68"/>
        <v>850</v>
      </c>
      <c r="V431" s="15">
        <f t="shared" si="69"/>
        <v>0</v>
      </c>
    </row>
    <row r="432" spans="1:22" ht="16.5" customHeight="1">
      <c r="A432" s="7">
        <v>422</v>
      </c>
      <c r="B432" s="19"/>
      <c r="C432" s="77" t="s">
        <v>301</v>
      </c>
      <c r="D432" s="3" t="s">
        <v>2142</v>
      </c>
      <c r="E432" s="15">
        <v>1700</v>
      </c>
      <c r="F432" s="114">
        <f t="shared" si="70"/>
        <v>425</v>
      </c>
      <c r="G432" s="18" t="s">
        <v>2088</v>
      </c>
      <c r="H432" s="22" t="s">
        <v>2905</v>
      </c>
      <c r="I432" s="21" t="s">
        <v>2902</v>
      </c>
      <c r="J432" s="31" t="s">
        <v>2086</v>
      </c>
      <c r="K432" s="31" t="s">
        <v>566</v>
      </c>
      <c r="L432" s="31" t="s">
        <v>570</v>
      </c>
      <c r="M432" s="3" t="s">
        <v>2133</v>
      </c>
      <c r="N432" s="33">
        <f t="shared" si="61"/>
        <v>1268</v>
      </c>
      <c r="O432" s="15">
        <f t="shared" si="62"/>
        <v>1232</v>
      </c>
      <c r="P432" s="15">
        <f t="shared" si="63"/>
        <v>1211</v>
      </c>
      <c r="Q432" s="15">
        <f t="shared" si="64"/>
        <v>1190</v>
      </c>
      <c r="R432" s="15">
        <f t="shared" si="65"/>
        <v>1168</v>
      </c>
      <c r="S432" s="15">
        <f t="shared" si="66"/>
        <v>1062</v>
      </c>
      <c r="T432" s="15">
        <f t="shared" si="67"/>
        <v>977</v>
      </c>
      <c r="U432" s="15">
        <f t="shared" si="68"/>
        <v>850</v>
      </c>
      <c r="V432" s="15">
        <f t="shared" si="69"/>
        <v>0</v>
      </c>
    </row>
    <row r="433" spans="1:22" ht="16.5" customHeight="1">
      <c r="A433" s="7">
        <v>423</v>
      </c>
      <c r="B433" s="19"/>
      <c r="C433" s="77" t="s">
        <v>302</v>
      </c>
      <c r="D433" s="3" t="s">
        <v>2142</v>
      </c>
      <c r="E433" s="15">
        <v>1700</v>
      </c>
      <c r="F433" s="114">
        <f t="shared" si="70"/>
        <v>425</v>
      </c>
      <c r="G433" s="18" t="s">
        <v>2088</v>
      </c>
      <c r="H433" s="25" t="s">
        <v>2901</v>
      </c>
      <c r="I433" s="25" t="s">
        <v>2901</v>
      </c>
      <c r="J433" s="31" t="s">
        <v>2086</v>
      </c>
      <c r="K433" s="31" t="s">
        <v>566</v>
      </c>
      <c r="L433" s="31" t="s">
        <v>570</v>
      </c>
      <c r="M433" s="3" t="s">
        <v>2133</v>
      </c>
      <c r="N433" s="33">
        <f t="shared" ref="N433:N496" si="71">ROUNDDOWN(F433*2.9844,0)</f>
        <v>1268</v>
      </c>
      <c r="O433" s="15">
        <f t="shared" ref="O433:O496" si="72">ROUNDDOWN(F433*2.9,0)</f>
        <v>1232</v>
      </c>
      <c r="P433" s="15">
        <f t="shared" ref="P433:P496" si="73">ROUNDDOWN(F433*2.85,0)</f>
        <v>1211</v>
      </c>
      <c r="Q433" s="15">
        <f t="shared" ref="Q433:Q496" si="74">ROUNDDOWN(F433*2.8,0)</f>
        <v>1190</v>
      </c>
      <c r="R433" s="15">
        <f t="shared" ref="R433:R496" si="75">ROUNDDOWN(F433*2.75,0)</f>
        <v>1168</v>
      </c>
      <c r="S433" s="15">
        <f t="shared" ref="S433:S496" si="76">ROUNDDOWN(F433*2.5,0)</f>
        <v>1062</v>
      </c>
      <c r="T433" s="15">
        <f t="shared" ref="T433:T496" si="77">ROUNDDOWN(F433*2.3,0)</f>
        <v>977</v>
      </c>
      <c r="U433" s="15">
        <f t="shared" ref="U433:U496" si="78">ROUNDDOWN(F433*2,0)</f>
        <v>850</v>
      </c>
      <c r="V433" s="15">
        <f t="shared" ref="V433:V496" si="79">ROUNDDOWN(F433*0,0)</f>
        <v>0</v>
      </c>
    </row>
    <row r="434" spans="1:22" ht="16.5" customHeight="1">
      <c r="A434" s="7">
        <v>424</v>
      </c>
      <c r="B434" s="19"/>
      <c r="C434" s="77" t="s">
        <v>303</v>
      </c>
      <c r="D434" s="3" t="s">
        <v>2142</v>
      </c>
      <c r="E434" s="15">
        <v>6200</v>
      </c>
      <c r="F434" s="114">
        <f t="shared" si="70"/>
        <v>1550</v>
      </c>
      <c r="G434" s="18" t="s">
        <v>2089</v>
      </c>
      <c r="H434" s="21" t="s">
        <v>2902</v>
      </c>
      <c r="I434" s="21" t="s">
        <v>2902</v>
      </c>
      <c r="J434" s="31" t="s">
        <v>2086</v>
      </c>
      <c r="K434" s="31" t="s">
        <v>566</v>
      </c>
      <c r="L434" s="31" t="s">
        <v>570</v>
      </c>
      <c r="M434" s="3" t="s">
        <v>2133</v>
      </c>
      <c r="N434" s="33">
        <f t="shared" si="71"/>
        <v>4625</v>
      </c>
      <c r="O434" s="15">
        <f t="shared" si="72"/>
        <v>4495</v>
      </c>
      <c r="P434" s="15">
        <f t="shared" si="73"/>
        <v>4417</v>
      </c>
      <c r="Q434" s="15">
        <f t="shared" si="74"/>
        <v>4340</v>
      </c>
      <c r="R434" s="15">
        <f t="shared" si="75"/>
        <v>4262</v>
      </c>
      <c r="S434" s="15">
        <f t="shared" si="76"/>
        <v>3875</v>
      </c>
      <c r="T434" s="15">
        <f t="shared" si="77"/>
        <v>3565</v>
      </c>
      <c r="U434" s="15">
        <f t="shared" si="78"/>
        <v>3100</v>
      </c>
      <c r="V434" s="15">
        <f t="shared" si="79"/>
        <v>0</v>
      </c>
    </row>
    <row r="435" spans="1:22" ht="16.5" customHeight="1">
      <c r="A435" s="7">
        <v>425</v>
      </c>
      <c r="B435" s="19"/>
      <c r="C435" s="72" t="s">
        <v>304</v>
      </c>
      <c r="D435" s="3" t="s">
        <v>2143</v>
      </c>
      <c r="E435" s="15">
        <v>1500</v>
      </c>
      <c r="F435" s="114">
        <f t="shared" si="70"/>
        <v>375</v>
      </c>
      <c r="G435" s="18"/>
      <c r="H435" s="80" t="s">
        <v>2099</v>
      </c>
      <c r="I435" s="23" t="s">
        <v>2900</v>
      </c>
      <c r="J435" s="31" t="s">
        <v>2092</v>
      </c>
      <c r="K435" s="31" t="s">
        <v>566</v>
      </c>
      <c r="L435" s="31" t="s">
        <v>2587</v>
      </c>
      <c r="M435" s="3"/>
      <c r="N435" s="33">
        <f t="shared" si="71"/>
        <v>1119</v>
      </c>
      <c r="O435" s="15">
        <f t="shared" si="72"/>
        <v>1087</v>
      </c>
      <c r="P435" s="15">
        <f t="shared" si="73"/>
        <v>1068</v>
      </c>
      <c r="Q435" s="15">
        <f t="shared" si="74"/>
        <v>1050</v>
      </c>
      <c r="R435" s="15">
        <f t="shared" si="75"/>
        <v>1031</v>
      </c>
      <c r="S435" s="15">
        <f t="shared" si="76"/>
        <v>937</v>
      </c>
      <c r="T435" s="15">
        <f t="shared" si="77"/>
        <v>862</v>
      </c>
      <c r="U435" s="15">
        <f t="shared" si="78"/>
        <v>750</v>
      </c>
      <c r="V435" s="15">
        <f t="shared" si="79"/>
        <v>0</v>
      </c>
    </row>
    <row r="436" spans="1:22" ht="16.5" customHeight="1">
      <c r="A436" s="7">
        <v>426</v>
      </c>
      <c r="B436" s="19"/>
      <c r="C436" s="72" t="s">
        <v>305</v>
      </c>
      <c r="D436" s="3" t="s">
        <v>2143</v>
      </c>
      <c r="E436" s="15">
        <v>1500</v>
      </c>
      <c r="F436" s="114">
        <f t="shared" si="70"/>
        <v>375</v>
      </c>
      <c r="G436" s="18"/>
      <c r="H436" s="21" t="s">
        <v>2902</v>
      </c>
      <c r="I436" s="24" t="s">
        <v>2908</v>
      </c>
      <c r="J436" s="31" t="s">
        <v>2092</v>
      </c>
      <c r="K436" s="31" t="s">
        <v>566</v>
      </c>
      <c r="L436" s="31" t="s">
        <v>2587</v>
      </c>
      <c r="M436" s="3"/>
      <c r="N436" s="33">
        <f t="shared" si="71"/>
        <v>1119</v>
      </c>
      <c r="O436" s="15">
        <f t="shared" si="72"/>
        <v>1087</v>
      </c>
      <c r="P436" s="15">
        <f t="shared" si="73"/>
        <v>1068</v>
      </c>
      <c r="Q436" s="15">
        <f t="shared" si="74"/>
        <v>1050</v>
      </c>
      <c r="R436" s="15">
        <f t="shared" si="75"/>
        <v>1031</v>
      </c>
      <c r="S436" s="15">
        <f t="shared" si="76"/>
        <v>937</v>
      </c>
      <c r="T436" s="15">
        <f t="shared" si="77"/>
        <v>862</v>
      </c>
      <c r="U436" s="15">
        <f t="shared" si="78"/>
        <v>750</v>
      </c>
      <c r="V436" s="15">
        <f t="shared" si="79"/>
        <v>0</v>
      </c>
    </row>
    <row r="437" spans="1:22" ht="16.5" customHeight="1">
      <c r="A437" s="7">
        <v>427</v>
      </c>
      <c r="B437" s="19"/>
      <c r="C437" s="72" t="s">
        <v>2145</v>
      </c>
      <c r="D437" s="3" t="s">
        <v>2143</v>
      </c>
      <c r="E437" s="15">
        <v>1300</v>
      </c>
      <c r="F437" s="114">
        <f t="shared" si="70"/>
        <v>325</v>
      </c>
      <c r="G437" s="18"/>
      <c r="H437" s="80" t="s">
        <v>2099</v>
      </c>
      <c r="I437" s="80" t="s">
        <v>2099</v>
      </c>
      <c r="J437" s="31" t="s">
        <v>2092</v>
      </c>
      <c r="K437" s="31" t="s">
        <v>566</v>
      </c>
      <c r="L437" s="31"/>
      <c r="M437" s="3"/>
      <c r="N437" s="33">
        <f t="shared" si="71"/>
        <v>969</v>
      </c>
      <c r="O437" s="15">
        <f t="shared" si="72"/>
        <v>942</v>
      </c>
      <c r="P437" s="15">
        <f t="shared" si="73"/>
        <v>926</v>
      </c>
      <c r="Q437" s="15">
        <f t="shared" si="74"/>
        <v>910</v>
      </c>
      <c r="R437" s="15">
        <f t="shared" si="75"/>
        <v>893</v>
      </c>
      <c r="S437" s="15">
        <f t="shared" si="76"/>
        <v>812</v>
      </c>
      <c r="T437" s="15">
        <f t="shared" si="77"/>
        <v>747</v>
      </c>
      <c r="U437" s="15">
        <f t="shared" si="78"/>
        <v>650</v>
      </c>
      <c r="V437" s="15">
        <f t="shared" si="79"/>
        <v>0</v>
      </c>
    </row>
    <row r="438" spans="1:22" ht="16.5" customHeight="1">
      <c r="A438" s="7">
        <v>428</v>
      </c>
      <c r="B438" s="19"/>
      <c r="C438" s="77" t="s">
        <v>306</v>
      </c>
      <c r="D438" s="3" t="s">
        <v>2144</v>
      </c>
      <c r="E438" s="15">
        <v>1300</v>
      </c>
      <c r="F438" s="114">
        <f t="shared" si="70"/>
        <v>325</v>
      </c>
      <c r="G438" s="18"/>
      <c r="H438" s="24" t="s">
        <v>2908</v>
      </c>
      <c r="I438" s="24" t="s">
        <v>2908</v>
      </c>
      <c r="J438" s="31" t="s">
        <v>2092</v>
      </c>
      <c r="K438" s="31" t="s">
        <v>566</v>
      </c>
      <c r="L438" s="31"/>
      <c r="M438" s="3"/>
      <c r="N438" s="33">
        <f t="shared" si="71"/>
        <v>969</v>
      </c>
      <c r="O438" s="15">
        <f t="shared" si="72"/>
        <v>942</v>
      </c>
      <c r="P438" s="15">
        <f t="shared" si="73"/>
        <v>926</v>
      </c>
      <c r="Q438" s="15">
        <f t="shared" si="74"/>
        <v>910</v>
      </c>
      <c r="R438" s="15">
        <f t="shared" si="75"/>
        <v>893</v>
      </c>
      <c r="S438" s="15">
        <f t="shared" si="76"/>
        <v>812</v>
      </c>
      <c r="T438" s="15">
        <f t="shared" si="77"/>
        <v>747</v>
      </c>
      <c r="U438" s="15">
        <f t="shared" si="78"/>
        <v>650</v>
      </c>
      <c r="V438" s="15">
        <f t="shared" si="79"/>
        <v>0</v>
      </c>
    </row>
    <row r="439" spans="1:22" ht="16.5" customHeight="1">
      <c r="A439" s="7">
        <v>429</v>
      </c>
      <c r="B439" s="19"/>
      <c r="C439" s="77" t="s">
        <v>307</v>
      </c>
      <c r="D439" s="3" t="s">
        <v>2144</v>
      </c>
      <c r="E439" s="15">
        <v>1400</v>
      </c>
      <c r="F439" s="114">
        <f t="shared" si="70"/>
        <v>350</v>
      </c>
      <c r="G439" s="18"/>
      <c r="H439" s="24" t="s">
        <v>2908</v>
      </c>
      <c r="I439" s="69" t="s">
        <v>2903</v>
      </c>
      <c r="J439" s="31" t="s">
        <v>2092</v>
      </c>
      <c r="K439" s="31" t="s">
        <v>566</v>
      </c>
      <c r="L439" s="31" t="s">
        <v>2586</v>
      </c>
      <c r="M439" s="3"/>
      <c r="N439" s="33">
        <f t="shared" si="71"/>
        <v>1044</v>
      </c>
      <c r="O439" s="15">
        <f t="shared" si="72"/>
        <v>1015</v>
      </c>
      <c r="P439" s="15">
        <f t="shared" si="73"/>
        <v>997</v>
      </c>
      <c r="Q439" s="15">
        <f t="shared" si="74"/>
        <v>980</v>
      </c>
      <c r="R439" s="15">
        <f t="shared" si="75"/>
        <v>962</v>
      </c>
      <c r="S439" s="15">
        <f t="shared" si="76"/>
        <v>875</v>
      </c>
      <c r="T439" s="15">
        <f t="shared" si="77"/>
        <v>805</v>
      </c>
      <c r="U439" s="15">
        <f t="shared" si="78"/>
        <v>700</v>
      </c>
      <c r="V439" s="15">
        <f t="shared" si="79"/>
        <v>0</v>
      </c>
    </row>
    <row r="440" spans="1:22" ht="16.5" customHeight="1">
      <c r="A440" s="7">
        <v>430</v>
      </c>
      <c r="B440" s="19"/>
      <c r="C440" s="77" t="s">
        <v>308</v>
      </c>
      <c r="D440" s="3" t="s">
        <v>2144</v>
      </c>
      <c r="E440" s="15">
        <v>1600</v>
      </c>
      <c r="F440" s="114">
        <f t="shared" si="70"/>
        <v>400</v>
      </c>
      <c r="G440" s="18"/>
      <c r="H440" s="24" t="s">
        <v>2908</v>
      </c>
      <c r="I440" s="69" t="s">
        <v>2903</v>
      </c>
      <c r="J440" s="31" t="s">
        <v>2092</v>
      </c>
      <c r="K440" s="31" t="s">
        <v>566</v>
      </c>
      <c r="L440" s="31" t="s">
        <v>2586</v>
      </c>
      <c r="M440" s="3"/>
      <c r="N440" s="33">
        <f t="shared" si="71"/>
        <v>1193</v>
      </c>
      <c r="O440" s="15">
        <f t="shared" si="72"/>
        <v>1160</v>
      </c>
      <c r="P440" s="15">
        <f t="shared" si="73"/>
        <v>1140</v>
      </c>
      <c r="Q440" s="15">
        <f t="shared" si="74"/>
        <v>1120</v>
      </c>
      <c r="R440" s="15">
        <f t="shared" si="75"/>
        <v>1100</v>
      </c>
      <c r="S440" s="15">
        <f t="shared" si="76"/>
        <v>1000</v>
      </c>
      <c r="T440" s="15">
        <f t="shared" si="77"/>
        <v>920</v>
      </c>
      <c r="U440" s="15">
        <f t="shared" si="78"/>
        <v>800</v>
      </c>
      <c r="V440" s="15">
        <f t="shared" si="79"/>
        <v>0</v>
      </c>
    </row>
    <row r="441" spans="1:22" ht="16.5" customHeight="1">
      <c r="A441" s="7">
        <v>431</v>
      </c>
      <c r="B441" s="19"/>
      <c r="C441" s="72" t="s">
        <v>309</v>
      </c>
      <c r="D441" s="3" t="s">
        <v>2146</v>
      </c>
      <c r="E441" s="15">
        <v>1300</v>
      </c>
      <c r="F441" s="114">
        <f t="shared" si="70"/>
        <v>325</v>
      </c>
      <c r="G441" s="18"/>
      <c r="H441" s="29" t="s">
        <v>2906</v>
      </c>
      <c r="I441" s="24" t="s">
        <v>2908</v>
      </c>
      <c r="J441" s="31" t="s">
        <v>2092</v>
      </c>
      <c r="K441" s="31" t="s">
        <v>566</v>
      </c>
      <c r="L441" s="31"/>
      <c r="M441" s="3"/>
      <c r="N441" s="33">
        <f t="shared" si="71"/>
        <v>969</v>
      </c>
      <c r="O441" s="15">
        <f t="shared" si="72"/>
        <v>942</v>
      </c>
      <c r="P441" s="15">
        <f t="shared" si="73"/>
        <v>926</v>
      </c>
      <c r="Q441" s="15">
        <f t="shared" si="74"/>
        <v>910</v>
      </c>
      <c r="R441" s="15">
        <f t="shared" si="75"/>
        <v>893</v>
      </c>
      <c r="S441" s="15">
        <f t="shared" si="76"/>
        <v>812</v>
      </c>
      <c r="T441" s="15">
        <f t="shared" si="77"/>
        <v>747</v>
      </c>
      <c r="U441" s="15">
        <f t="shared" si="78"/>
        <v>650</v>
      </c>
      <c r="V441" s="15">
        <f t="shared" si="79"/>
        <v>0</v>
      </c>
    </row>
    <row r="442" spans="1:22" ht="16.5" customHeight="1">
      <c r="A442" s="7">
        <v>432</v>
      </c>
      <c r="B442" s="19"/>
      <c r="C442" s="72" t="s">
        <v>310</v>
      </c>
      <c r="D442" s="3" t="s">
        <v>2146</v>
      </c>
      <c r="E442" s="15">
        <v>1300</v>
      </c>
      <c r="F442" s="114">
        <f t="shared" si="70"/>
        <v>325</v>
      </c>
      <c r="G442" s="18"/>
      <c r="H442" s="21" t="s">
        <v>2902</v>
      </c>
      <c r="I442" s="24" t="s">
        <v>2908</v>
      </c>
      <c r="J442" s="31" t="s">
        <v>2092</v>
      </c>
      <c r="K442" s="31" t="s">
        <v>566</v>
      </c>
      <c r="L442" s="31"/>
      <c r="M442" s="3"/>
      <c r="N442" s="33">
        <f t="shared" si="71"/>
        <v>969</v>
      </c>
      <c r="O442" s="15">
        <f t="shared" si="72"/>
        <v>942</v>
      </c>
      <c r="P442" s="15">
        <f t="shared" si="73"/>
        <v>926</v>
      </c>
      <c r="Q442" s="15">
        <f t="shared" si="74"/>
        <v>910</v>
      </c>
      <c r="R442" s="15">
        <f t="shared" si="75"/>
        <v>893</v>
      </c>
      <c r="S442" s="15">
        <f t="shared" si="76"/>
        <v>812</v>
      </c>
      <c r="T442" s="15">
        <f t="shared" si="77"/>
        <v>747</v>
      </c>
      <c r="U442" s="15">
        <f t="shared" si="78"/>
        <v>650</v>
      </c>
      <c r="V442" s="15">
        <f t="shared" si="79"/>
        <v>0</v>
      </c>
    </row>
    <row r="443" spans="1:22" ht="16.5" customHeight="1">
      <c r="A443" s="7">
        <v>433</v>
      </c>
      <c r="B443" s="19"/>
      <c r="C443" s="72" t="s">
        <v>311</v>
      </c>
      <c r="D443" s="3" t="s">
        <v>2146</v>
      </c>
      <c r="E443" s="15">
        <v>1800</v>
      </c>
      <c r="F443" s="114">
        <f t="shared" si="70"/>
        <v>450</v>
      </c>
      <c r="G443" s="18"/>
      <c r="H443" s="29" t="s">
        <v>2906</v>
      </c>
      <c r="I443" s="24" t="s">
        <v>2908</v>
      </c>
      <c r="J443" s="31" t="s">
        <v>2092</v>
      </c>
      <c r="K443" s="31" t="s">
        <v>565</v>
      </c>
      <c r="L443" s="31" t="s">
        <v>2587</v>
      </c>
      <c r="M443" s="3"/>
      <c r="N443" s="33">
        <f t="shared" si="71"/>
        <v>1342</v>
      </c>
      <c r="O443" s="15">
        <f t="shared" si="72"/>
        <v>1305</v>
      </c>
      <c r="P443" s="15">
        <f t="shared" si="73"/>
        <v>1282</v>
      </c>
      <c r="Q443" s="15">
        <f t="shared" si="74"/>
        <v>1260</v>
      </c>
      <c r="R443" s="15">
        <f t="shared" si="75"/>
        <v>1237</v>
      </c>
      <c r="S443" s="15">
        <f t="shared" si="76"/>
        <v>1125</v>
      </c>
      <c r="T443" s="15">
        <f t="shared" si="77"/>
        <v>1035</v>
      </c>
      <c r="U443" s="15">
        <f t="shared" si="78"/>
        <v>900</v>
      </c>
      <c r="V443" s="15">
        <f t="shared" si="79"/>
        <v>0</v>
      </c>
    </row>
    <row r="444" spans="1:22" ht="16.5" customHeight="1">
      <c r="A444" s="7">
        <v>434</v>
      </c>
      <c r="B444" s="19"/>
      <c r="C444" s="77" t="s">
        <v>312</v>
      </c>
      <c r="D444" s="3" t="s">
        <v>2147</v>
      </c>
      <c r="E444" s="15">
        <v>1600</v>
      </c>
      <c r="F444" s="114">
        <f t="shared" si="70"/>
        <v>400</v>
      </c>
      <c r="G444" s="18" t="s">
        <v>2124</v>
      </c>
      <c r="H444" s="29" t="s">
        <v>2906</v>
      </c>
      <c r="I444" s="29" t="s">
        <v>2906</v>
      </c>
      <c r="J444" s="31" t="s">
        <v>2092</v>
      </c>
      <c r="K444" s="31" t="s">
        <v>566</v>
      </c>
      <c r="L444" s="31"/>
      <c r="M444" s="3"/>
      <c r="N444" s="33">
        <f t="shared" si="71"/>
        <v>1193</v>
      </c>
      <c r="O444" s="15">
        <f t="shared" si="72"/>
        <v>1160</v>
      </c>
      <c r="P444" s="15">
        <f t="shared" si="73"/>
        <v>1140</v>
      </c>
      <c r="Q444" s="15">
        <f t="shared" si="74"/>
        <v>1120</v>
      </c>
      <c r="R444" s="15">
        <f t="shared" si="75"/>
        <v>1100</v>
      </c>
      <c r="S444" s="15">
        <f t="shared" si="76"/>
        <v>1000</v>
      </c>
      <c r="T444" s="15">
        <f t="shared" si="77"/>
        <v>920</v>
      </c>
      <c r="U444" s="15">
        <f t="shared" si="78"/>
        <v>800</v>
      </c>
      <c r="V444" s="15">
        <f t="shared" si="79"/>
        <v>0</v>
      </c>
    </row>
    <row r="445" spans="1:22" ht="16.5" customHeight="1">
      <c r="A445" s="7">
        <v>435</v>
      </c>
      <c r="B445" s="19"/>
      <c r="C445" s="77" t="s">
        <v>313</v>
      </c>
      <c r="D445" s="3" t="s">
        <v>2147</v>
      </c>
      <c r="E445" s="15">
        <v>1200</v>
      </c>
      <c r="F445" s="114">
        <f t="shared" si="70"/>
        <v>300</v>
      </c>
      <c r="G445" s="18"/>
      <c r="H445" s="29" t="s">
        <v>2906</v>
      </c>
      <c r="I445" s="69" t="s">
        <v>2903</v>
      </c>
      <c r="J445" s="31" t="s">
        <v>2092</v>
      </c>
      <c r="K445" s="31" t="s">
        <v>566</v>
      </c>
      <c r="L445" s="31"/>
      <c r="M445" s="3"/>
      <c r="N445" s="33">
        <f t="shared" si="71"/>
        <v>895</v>
      </c>
      <c r="O445" s="15">
        <f t="shared" si="72"/>
        <v>870</v>
      </c>
      <c r="P445" s="15">
        <f t="shared" si="73"/>
        <v>855</v>
      </c>
      <c r="Q445" s="15">
        <f t="shared" si="74"/>
        <v>840</v>
      </c>
      <c r="R445" s="15">
        <f t="shared" si="75"/>
        <v>825</v>
      </c>
      <c r="S445" s="15">
        <f t="shared" si="76"/>
        <v>750</v>
      </c>
      <c r="T445" s="15">
        <f t="shared" si="77"/>
        <v>690</v>
      </c>
      <c r="U445" s="15">
        <f t="shared" si="78"/>
        <v>600</v>
      </c>
      <c r="V445" s="15">
        <f t="shared" si="79"/>
        <v>0</v>
      </c>
    </row>
    <row r="446" spans="1:22" ht="16.5" customHeight="1">
      <c r="A446" s="7">
        <v>436</v>
      </c>
      <c r="B446" s="19"/>
      <c r="C446" s="72" t="s">
        <v>314</v>
      </c>
      <c r="D446" s="3" t="s">
        <v>2148</v>
      </c>
      <c r="E446" s="15">
        <v>1600</v>
      </c>
      <c r="F446" s="114">
        <f t="shared" si="70"/>
        <v>400</v>
      </c>
      <c r="G446" s="18" t="s">
        <v>2124</v>
      </c>
      <c r="H446" s="24" t="s">
        <v>2908</v>
      </c>
      <c r="I446" s="24" t="s">
        <v>2908</v>
      </c>
      <c r="J446" s="31" t="s">
        <v>2092</v>
      </c>
      <c r="K446" s="31" t="s">
        <v>566</v>
      </c>
      <c r="L446" s="31" t="s">
        <v>2587</v>
      </c>
      <c r="M446" s="3"/>
      <c r="N446" s="33">
        <f t="shared" si="71"/>
        <v>1193</v>
      </c>
      <c r="O446" s="15">
        <f t="shared" si="72"/>
        <v>1160</v>
      </c>
      <c r="P446" s="15">
        <f t="shared" si="73"/>
        <v>1140</v>
      </c>
      <c r="Q446" s="15">
        <f t="shared" si="74"/>
        <v>1120</v>
      </c>
      <c r="R446" s="15">
        <f t="shared" si="75"/>
        <v>1100</v>
      </c>
      <c r="S446" s="15">
        <f t="shared" si="76"/>
        <v>1000</v>
      </c>
      <c r="T446" s="15">
        <f t="shared" si="77"/>
        <v>920</v>
      </c>
      <c r="U446" s="15">
        <f t="shared" si="78"/>
        <v>800</v>
      </c>
      <c r="V446" s="15">
        <f t="shared" si="79"/>
        <v>0</v>
      </c>
    </row>
    <row r="447" spans="1:22" ht="16.5" customHeight="1">
      <c r="A447" s="7">
        <v>437</v>
      </c>
      <c r="B447" s="19"/>
      <c r="C447" s="72" t="s">
        <v>315</v>
      </c>
      <c r="D447" s="3" t="s">
        <v>2148</v>
      </c>
      <c r="E447" s="15">
        <v>1200</v>
      </c>
      <c r="F447" s="114">
        <f t="shared" si="70"/>
        <v>300</v>
      </c>
      <c r="G447" s="18"/>
      <c r="H447" s="24" t="s">
        <v>2908</v>
      </c>
      <c r="I447" s="24" t="s">
        <v>2908</v>
      </c>
      <c r="J447" s="31" t="s">
        <v>2092</v>
      </c>
      <c r="K447" s="31" t="s">
        <v>566</v>
      </c>
      <c r="L447" s="31"/>
      <c r="M447" s="3"/>
      <c r="N447" s="33">
        <f t="shared" si="71"/>
        <v>895</v>
      </c>
      <c r="O447" s="15">
        <f t="shared" si="72"/>
        <v>870</v>
      </c>
      <c r="P447" s="15">
        <f t="shared" si="73"/>
        <v>855</v>
      </c>
      <c r="Q447" s="15">
        <f t="shared" si="74"/>
        <v>840</v>
      </c>
      <c r="R447" s="15">
        <f t="shared" si="75"/>
        <v>825</v>
      </c>
      <c r="S447" s="15">
        <f t="shared" si="76"/>
        <v>750</v>
      </c>
      <c r="T447" s="15">
        <f t="shared" si="77"/>
        <v>690</v>
      </c>
      <c r="U447" s="15">
        <f t="shared" si="78"/>
        <v>600</v>
      </c>
      <c r="V447" s="15">
        <f t="shared" si="79"/>
        <v>0</v>
      </c>
    </row>
    <row r="448" spans="1:22" ht="16.5" customHeight="1">
      <c r="A448" s="7">
        <v>438</v>
      </c>
      <c r="B448" s="19"/>
      <c r="C448" s="77" t="s">
        <v>316</v>
      </c>
      <c r="D448" s="3" t="s">
        <v>2149</v>
      </c>
      <c r="E448" s="15">
        <v>1800</v>
      </c>
      <c r="F448" s="114">
        <f t="shared" si="70"/>
        <v>450</v>
      </c>
      <c r="G448" s="18"/>
      <c r="H448" s="69" t="s">
        <v>2903</v>
      </c>
      <c r="I448" s="69" t="s">
        <v>2903</v>
      </c>
      <c r="J448" s="31" t="s">
        <v>2086</v>
      </c>
      <c r="K448" s="31" t="s">
        <v>566</v>
      </c>
      <c r="L448" s="31"/>
      <c r="M448" s="3"/>
      <c r="N448" s="33">
        <f t="shared" si="71"/>
        <v>1342</v>
      </c>
      <c r="O448" s="15">
        <f t="shared" si="72"/>
        <v>1305</v>
      </c>
      <c r="P448" s="15">
        <f t="shared" si="73"/>
        <v>1282</v>
      </c>
      <c r="Q448" s="15">
        <f t="shared" si="74"/>
        <v>1260</v>
      </c>
      <c r="R448" s="15">
        <f t="shared" si="75"/>
        <v>1237</v>
      </c>
      <c r="S448" s="15">
        <f t="shared" si="76"/>
        <v>1125</v>
      </c>
      <c r="T448" s="15">
        <f t="shared" si="77"/>
        <v>1035</v>
      </c>
      <c r="U448" s="15">
        <f t="shared" si="78"/>
        <v>900</v>
      </c>
      <c r="V448" s="15">
        <f t="shared" si="79"/>
        <v>0</v>
      </c>
    </row>
    <row r="449" spans="1:22" ht="16.5" customHeight="1">
      <c r="A449" s="7">
        <v>439</v>
      </c>
      <c r="B449" s="19"/>
      <c r="C449" s="77" t="s">
        <v>317</v>
      </c>
      <c r="D449" s="3" t="s">
        <v>2149</v>
      </c>
      <c r="E449" s="15">
        <v>2280</v>
      </c>
      <c r="F449" s="114">
        <f t="shared" si="70"/>
        <v>570</v>
      </c>
      <c r="G449" s="18"/>
      <c r="H449" s="69" t="s">
        <v>2903</v>
      </c>
      <c r="I449" s="69" t="s">
        <v>2903</v>
      </c>
      <c r="J449" s="31" t="s">
        <v>2086</v>
      </c>
      <c r="K449" s="31" t="s">
        <v>565</v>
      </c>
      <c r="L449" s="31" t="s">
        <v>2587</v>
      </c>
      <c r="M449" s="3"/>
      <c r="N449" s="33">
        <f t="shared" si="71"/>
        <v>1701</v>
      </c>
      <c r="O449" s="15">
        <f t="shared" si="72"/>
        <v>1653</v>
      </c>
      <c r="P449" s="15">
        <f t="shared" si="73"/>
        <v>1624</v>
      </c>
      <c r="Q449" s="15">
        <f t="shared" si="74"/>
        <v>1596</v>
      </c>
      <c r="R449" s="15">
        <f t="shared" si="75"/>
        <v>1567</v>
      </c>
      <c r="S449" s="15">
        <f t="shared" si="76"/>
        <v>1425</v>
      </c>
      <c r="T449" s="15">
        <f t="shared" si="77"/>
        <v>1311</v>
      </c>
      <c r="U449" s="15">
        <f t="shared" si="78"/>
        <v>1140</v>
      </c>
      <c r="V449" s="15">
        <f t="shared" si="79"/>
        <v>0</v>
      </c>
    </row>
    <row r="450" spans="1:22" ht="16.5" customHeight="1">
      <c r="A450" s="7">
        <v>440</v>
      </c>
      <c r="B450" s="19"/>
      <c r="C450" s="72" t="s">
        <v>318</v>
      </c>
      <c r="D450" s="3" t="s">
        <v>2150</v>
      </c>
      <c r="E450" s="15">
        <v>1400</v>
      </c>
      <c r="F450" s="114">
        <f t="shared" si="70"/>
        <v>350</v>
      </c>
      <c r="G450" s="18"/>
      <c r="H450" s="29" t="s">
        <v>2906</v>
      </c>
      <c r="I450" s="24" t="s">
        <v>2908</v>
      </c>
      <c r="J450" s="31" t="s">
        <v>2092</v>
      </c>
      <c r="K450" s="31" t="s">
        <v>566</v>
      </c>
      <c r="L450" s="31"/>
      <c r="M450" s="3"/>
      <c r="N450" s="33">
        <f t="shared" si="71"/>
        <v>1044</v>
      </c>
      <c r="O450" s="15">
        <f t="shared" si="72"/>
        <v>1015</v>
      </c>
      <c r="P450" s="15">
        <f t="shared" si="73"/>
        <v>997</v>
      </c>
      <c r="Q450" s="15">
        <f t="shared" si="74"/>
        <v>980</v>
      </c>
      <c r="R450" s="15">
        <f t="shared" si="75"/>
        <v>962</v>
      </c>
      <c r="S450" s="15">
        <f t="shared" si="76"/>
        <v>875</v>
      </c>
      <c r="T450" s="15">
        <f t="shared" si="77"/>
        <v>805</v>
      </c>
      <c r="U450" s="15">
        <f t="shared" si="78"/>
        <v>700</v>
      </c>
      <c r="V450" s="15">
        <f t="shared" si="79"/>
        <v>0</v>
      </c>
    </row>
    <row r="451" spans="1:22" ht="16.5" customHeight="1">
      <c r="A451" s="7">
        <v>441</v>
      </c>
      <c r="B451" s="19"/>
      <c r="C451" s="72" t="s">
        <v>319</v>
      </c>
      <c r="D451" s="3" t="s">
        <v>2150</v>
      </c>
      <c r="E451" s="15">
        <v>1900</v>
      </c>
      <c r="F451" s="114">
        <f t="shared" si="70"/>
        <v>475</v>
      </c>
      <c r="G451" s="18"/>
      <c r="H451" s="29" t="s">
        <v>2906</v>
      </c>
      <c r="I451" s="24" t="s">
        <v>2908</v>
      </c>
      <c r="J451" s="31" t="s">
        <v>2092</v>
      </c>
      <c r="K451" s="31" t="s">
        <v>566</v>
      </c>
      <c r="L451" s="31" t="s">
        <v>2587</v>
      </c>
      <c r="M451" s="3"/>
      <c r="N451" s="33">
        <f t="shared" si="71"/>
        <v>1417</v>
      </c>
      <c r="O451" s="15">
        <f t="shared" si="72"/>
        <v>1377</v>
      </c>
      <c r="P451" s="15">
        <f t="shared" si="73"/>
        <v>1353</v>
      </c>
      <c r="Q451" s="15">
        <f t="shared" si="74"/>
        <v>1330</v>
      </c>
      <c r="R451" s="15">
        <f t="shared" si="75"/>
        <v>1306</v>
      </c>
      <c r="S451" s="15">
        <f t="shared" si="76"/>
        <v>1187</v>
      </c>
      <c r="T451" s="15">
        <f t="shared" si="77"/>
        <v>1092</v>
      </c>
      <c r="U451" s="15">
        <f t="shared" si="78"/>
        <v>950</v>
      </c>
      <c r="V451" s="15">
        <f t="shared" si="79"/>
        <v>0</v>
      </c>
    </row>
    <row r="452" spans="1:22" ht="16.5" customHeight="1">
      <c r="A452" s="7">
        <v>442</v>
      </c>
      <c r="B452" s="19"/>
      <c r="C452" s="77" t="s">
        <v>320</v>
      </c>
      <c r="D452" s="3" t="s">
        <v>2151</v>
      </c>
      <c r="E452" s="15">
        <v>1400</v>
      </c>
      <c r="F452" s="114">
        <f t="shared" si="70"/>
        <v>350</v>
      </c>
      <c r="G452" s="18"/>
      <c r="H452" s="22" t="s">
        <v>2905</v>
      </c>
      <c r="I452" s="24" t="s">
        <v>2908</v>
      </c>
      <c r="J452" s="31" t="s">
        <v>2092</v>
      </c>
      <c r="K452" s="31" t="s">
        <v>566</v>
      </c>
      <c r="L452" s="31"/>
      <c r="M452" s="3"/>
      <c r="N452" s="33">
        <f t="shared" si="71"/>
        <v>1044</v>
      </c>
      <c r="O452" s="15">
        <f t="shared" si="72"/>
        <v>1015</v>
      </c>
      <c r="P452" s="15">
        <f t="shared" si="73"/>
        <v>997</v>
      </c>
      <c r="Q452" s="15">
        <f t="shared" si="74"/>
        <v>980</v>
      </c>
      <c r="R452" s="15">
        <f t="shared" si="75"/>
        <v>962</v>
      </c>
      <c r="S452" s="15">
        <f t="shared" si="76"/>
        <v>875</v>
      </c>
      <c r="T452" s="15">
        <f t="shared" si="77"/>
        <v>805</v>
      </c>
      <c r="U452" s="15">
        <f t="shared" si="78"/>
        <v>700</v>
      </c>
      <c r="V452" s="15">
        <f t="shared" si="79"/>
        <v>0</v>
      </c>
    </row>
    <row r="453" spans="1:22" ht="16.5" customHeight="1">
      <c r="A453" s="7">
        <v>443</v>
      </c>
      <c r="B453" s="19"/>
      <c r="C453" s="77" t="s">
        <v>321</v>
      </c>
      <c r="D453" s="3" t="s">
        <v>2151</v>
      </c>
      <c r="E453" s="15">
        <v>1900</v>
      </c>
      <c r="F453" s="114">
        <f t="shared" si="70"/>
        <v>475</v>
      </c>
      <c r="G453" s="18"/>
      <c r="H453" s="22" t="s">
        <v>2905</v>
      </c>
      <c r="I453" s="24" t="s">
        <v>2908</v>
      </c>
      <c r="J453" s="31" t="s">
        <v>2092</v>
      </c>
      <c r="K453" s="31" t="s">
        <v>566</v>
      </c>
      <c r="L453" s="31" t="s">
        <v>2587</v>
      </c>
      <c r="M453" s="3"/>
      <c r="N453" s="33">
        <f t="shared" si="71"/>
        <v>1417</v>
      </c>
      <c r="O453" s="15">
        <f t="shared" si="72"/>
        <v>1377</v>
      </c>
      <c r="P453" s="15">
        <f t="shared" si="73"/>
        <v>1353</v>
      </c>
      <c r="Q453" s="15">
        <f t="shared" si="74"/>
        <v>1330</v>
      </c>
      <c r="R453" s="15">
        <f t="shared" si="75"/>
        <v>1306</v>
      </c>
      <c r="S453" s="15">
        <f t="shared" si="76"/>
        <v>1187</v>
      </c>
      <c r="T453" s="15">
        <f t="shared" si="77"/>
        <v>1092</v>
      </c>
      <c r="U453" s="15">
        <f t="shared" si="78"/>
        <v>950</v>
      </c>
      <c r="V453" s="15">
        <f t="shared" si="79"/>
        <v>0</v>
      </c>
    </row>
    <row r="454" spans="1:22" ht="16.5" customHeight="1">
      <c r="A454" s="7">
        <v>444</v>
      </c>
      <c r="B454" s="19"/>
      <c r="C454" s="72" t="s">
        <v>322</v>
      </c>
      <c r="D454" s="3" t="s">
        <v>2152</v>
      </c>
      <c r="E454" s="15">
        <v>1400</v>
      </c>
      <c r="F454" s="114">
        <f t="shared" si="70"/>
        <v>350</v>
      </c>
      <c r="G454" s="18"/>
      <c r="H454" s="21" t="s">
        <v>2902</v>
      </c>
      <c r="I454" s="24" t="s">
        <v>2908</v>
      </c>
      <c r="J454" s="31" t="s">
        <v>2092</v>
      </c>
      <c r="K454" s="31" t="s">
        <v>566</v>
      </c>
      <c r="L454" s="31"/>
      <c r="M454" s="3"/>
      <c r="N454" s="33">
        <f t="shared" si="71"/>
        <v>1044</v>
      </c>
      <c r="O454" s="15">
        <f t="shared" si="72"/>
        <v>1015</v>
      </c>
      <c r="P454" s="15">
        <f t="shared" si="73"/>
        <v>997</v>
      </c>
      <c r="Q454" s="15">
        <f t="shared" si="74"/>
        <v>980</v>
      </c>
      <c r="R454" s="15">
        <f t="shared" si="75"/>
        <v>962</v>
      </c>
      <c r="S454" s="15">
        <f t="shared" si="76"/>
        <v>875</v>
      </c>
      <c r="T454" s="15">
        <f t="shared" si="77"/>
        <v>805</v>
      </c>
      <c r="U454" s="15">
        <f t="shared" si="78"/>
        <v>700</v>
      </c>
      <c r="V454" s="15">
        <f t="shared" si="79"/>
        <v>0</v>
      </c>
    </row>
    <row r="455" spans="1:22" ht="16.5" customHeight="1">
      <c r="A455" s="7">
        <v>445</v>
      </c>
      <c r="B455" s="19"/>
      <c r="C455" s="72" t="s">
        <v>323</v>
      </c>
      <c r="D455" s="3" t="s">
        <v>2152</v>
      </c>
      <c r="E455" s="15">
        <v>1900</v>
      </c>
      <c r="F455" s="114">
        <f t="shared" si="70"/>
        <v>475</v>
      </c>
      <c r="G455" s="18"/>
      <c r="H455" s="21" t="s">
        <v>2902</v>
      </c>
      <c r="I455" s="24" t="s">
        <v>2908</v>
      </c>
      <c r="J455" s="31" t="s">
        <v>2092</v>
      </c>
      <c r="K455" s="31" t="s">
        <v>566</v>
      </c>
      <c r="L455" s="31"/>
      <c r="M455" s="3"/>
      <c r="N455" s="33">
        <f t="shared" si="71"/>
        <v>1417</v>
      </c>
      <c r="O455" s="15">
        <f t="shared" si="72"/>
        <v>1377</v>
      </c>
      <c r="P455" s="15">
        <f t="shared" si="73"/>
        <v>1353</v>
      </c>
      <c r="Q455" s="15">
        <f t="shared" si="74"/>
        <v>1330</v>
      </c>
      <c r="R455" s="15">
        <f t="shared" si="75"/>
        <v>1306</v>
      </c>
      <c r="S455" s="15">
        <f t="shared" si="76"/>
        <v>1187</v>
      </c>
      <c r="T455" s="15">
        <f t="shared" si="77"/>
        <v>1092</v>
      </c>
      <c r="U455" s="15">
        <f t="shared" si="78"/>
        <v>950</v>
      </c>
      <c r="V455" s="15">
        <f t="shared" si="79"/>
        <v>0</v>
      </c>
    </row>
    <row r="456" spans="1:22" ht="16.5" customHeight="1">
      <c r="A456" s="7">
        <v>446</v>
      </c>
      <c r="B456" s="19"/>
      <c r="C456" s="77" t="s">
        <v>386</v>
      </c>
      <c r="D456" s="86" t="s">
        <v>2242</v>
      </c>
      <c r="E456" s="15">
        <v>1800</v>
      </c>
      <c r="F456" s="114">
        <f t="shared" si="70"/>
        <v>450</v>
      </c>
      <c r="G456" s="18"/>
      <c r="H456" s="24" t="s">
        <v>2908</v>
      </c>
      <c r="I456" s="20" t="s">
        <v>2909</v>
      </c>
      <c r="J456" s="31" t="s">
        <v>2086</v>
      </c>
      <c r="K456" s="31" t="s">
        <v>566</v>
      </c>
      <c r="L456" s="31" t="s">
        <v>570</v>
      </c>
      <c r="M456" s="3"/>
      <c r="N456" s="33">
        <f t="shared" si="71"/>
        <v>1342</v>
      </c>
      <c r="O456" s="15">
        <f t="shared" si="72"/>
        <v>1305</v>
      </c>
      <c r="P456" s="15">
        <f t="shared" si="73"/>
        <v>1282</v>
      </c>
      <c r="Q456" s="15">
        <f t="shared" si="74"/>
        <v>1260</v>
      </c>
      <c r="R456" s="15">
        <f t="shared" si="75"/>
        <v>1237</v>
      </c>
      <c r="S456" s="15">
        <f t="shared" si="76"/>
        <v>1125</v>
      </c>
      <c r="T456" s="15">
        <f t="shared" si="77"/>
        <v>1035</v>
      </c>
      <c r="U456" s="15">
        <f t="shared" si="78"/>
        <v>900</v>
      </c>
      <c r="V456" s="15">
        <f t="shared" si="79"/>
        <v>0</v>
      </c>
    </row>
    <row r="457" spans="1:22" ht="16.5" customHeight="1">
      <c r="A457" s="7">
        <v>447</v>
      </c>
      <c r="B457" s="19"/>
      <c r="C457" s="77" t="s">
        <v>387</v>
      </c>
      <c r="D457" s="86" t="s">
        <v>2242</v>
      </c>
      <c r="E457" s="15">
        <v>1800</v>
      </c>
      <c r="F457" s="114">
        <f t="shared" ref="F457:F520" si="80">ROUNDDOWN(E457/4,0)</f>
        <v>450</v>
      </c>
      <c r="G457" s="18"/>
      <c r="H457" s="24" t="s">
        <v>2908</v>
      </c>
      <c r="I457" s="23" t="s">
        <v>2900</v>
      </c>
      <c r="J457" s="31" t="s">
        <v>2086</v>
      </c>
      <c r="K457" s="31" t="s">
        <v>566</v>
      </c>
      <c r="L457" s="31" t="s">
        <v>570</v>
      </c>
      <c r="M457" s="3"/>
      <c r="N457" s="33">
        <f t="shared" si="71"/>
        <v>1342</v>
      </c>
      <c r="O457" s="15">
        <f t="shared" si="72"/>
        <v>1305</v>
      </c>
      <c r="P457" s="15">
        <f t="shared" si="73"/>
        <v>1282</v>
      </c>
      <c r="Q457" s="15">
        <f t="shared" si="74"/>
        <v>1260</v>
      </c>
      <c r="R457" s="15">
        <f t="shared" si="75"/>
        <v>1237</v>
      </c>
      <c r="S457" s="15">
        <f t="shared" si="76"/>
        <v>1125</v>
      </c>
      <c r="T457" s="15">
        <f t="shared" si="77"/>
        <v>1035</v>
      </c>
      <c r="U457" s="15">
        <f t="shared" si="78"/>
        <v>900</v>
      </c>
      <c r="V457" s="15">
        <f t="shared" si="79"/>
        <v>0</v>
      </c>
    </row>
    <row r="458" spans="1:22" ht="16.5" customHeight="1">
      <c r="A458" s="7">
        <v>448</v>
      </c>
      <c r="B458" s="19"/>
      <c r="C458" s="77" t="s">
        <v>388</v>
      </c>
      <c r="D458" s="86" t="s">
        <v>2242</v>
      </c>
      <c r="E458" s="15">
        <v>1800</v>
      </c>
      <c r="F458" s="114">
        <f t="shared" si="80"/>
        <v>450</v>
      </c>
      <c r="G458" s="18"/>
      <c r="H458" s="24" t="s">
        <v>2908</v>
      </c>
      <c r="I458" s="25" t="s">
        <v>2901</v>
      </c>
      <c r="J458" s="31" t="s">
        <v>2086</v>
      </c>
      <c r="K458" s="31" t="s">
        <v>566</v>
      </c>
      <c r="L458" s="31" t="s">
        <v>570</v>
      </c>
      <c r="M458" s="3"/>
      <c r="N458" s="33">
        <f t="shared" si="71"/>
        <v>1342</v>
      </c>
      <c r="O458" s="15">
        <f t="shared" si="72"/>
        <v>1305</v>
      </c>
      <c r="P458" s="15">
        <f t="shared" si="73"/>
        <v>1282</v>
      </c>
      <c r="Q458" s="15">
        <f t="shared" si="74"/>
        <v>1260</v>
      </c>
      <c r="R458" s="15">
        <f t="shared" si="75"/>
        <v>1237</v>
      </c>
      <c r="S458" s="15">
        <f t="shared" si="76"/>
        <v>1125</v>
      </c>
      <c r="T458" s="15">
        <f t="shared" si="77"/>
        <v>1035</v>
      </c>
      <c r="U458" s="15">
        <f t="shared" si="78"/>
        <v>900</v>
      </c>
      <c r="V458" s="15">
        <f t="shared" si="79"/>
        <v>0</v>
      </c>
    </row>
    <row r="459" spans="1:22" ht="16.5" customHeight="1">
      <c r="A459" s="7">
        <v>449</v>
      </c>
      <c r="B459" s="19"/>
      <c r="C459" s="72" t="s">
        <v>389</v>
      </c>
      <c r="D459" s="86" t="s">
        <v>2243</v>
      </c>
      <c r="E459" s="15">
        <v>1900</v>
      </c>
      <c r="F459" s="114">
        <f t="shared" si="80"/>
        <v>475</v>
      </c>
      <c r="G459" s="18" t="s">
        <v>550</v>
      </c>
      <c r="H459" s="27" t="s">
        <v>2111</v>
      </c>
      <c r="I459" s="20" t="s">
        <v>2909</v>
      </c>
      <c r="J459" s="31" t="s">
        <v>2086</v>
      </c>
      <c r="K459" s="31" t="s">
        <v>566</v>
      </c>
      <c r="L459" s="31" t="s">
        <v>570</v>
      </c>
      <c r="M459" s="3"/>
      <c r="N459" s="33">
        <f t="shared" si="71"/>
        <v>1417</v>
      </c>
      <c r="O459" s="15">
        <f t="shared" si="72"/>
        <v>1377</v>
      </c>
      <c r="P459" s="15">
        <f t="shared" si="73"/>
        <v>1353</v>
      </c>
      <c r="Q459" s="15">
        <f t="shared" si="74"/>
        <v>1330</v>
      </c>
      <c r="R459" s="15">
        <f t="shared" si="75"/>
        <v>1306</v>
      </c>
      <c r="S459" s="15">
        <f t="shared" si="76"/>
        <v>1187</v>
      </c>
      <c r="T459" s="15">
        <f t="shared" si="77"/>
        <v>1092</v>
      </c>
      <c r="U459" s="15">
        <f t="shared" si="78"/>
        <v>950</v>
      </c>
      <c r="V459" s="15">
        <f t="shared" si="79"/>
        <v>0</v>
      </c>
    </row>
    <row r="460" spans="1:22" ht="16.5" customHeight="1">
      <c r="A460" s="7">
        <v>450</v>
      </c>
      <c r="B460" s="19"/>
      <c r="C460" s="72" t="s">
        <v>390</v>
      </c>
      <c r="D460" s="86" t="s">
        <v>2243</v>
      </c>
      <c r="E460" s="15">
        <v>1600</v>
      </c>
      <c r="F460" s="114">
        <f t="shared" si="80"/>
        <v>400</v>
      </c>
      <c r="G460" s="18"/>
      <c r="H460" s="24" t="s">
        <v>2908</v>
      </c>
      <c r="I460" s="22" t="s">
        <v>2905</v>
      </c>
      <c r="J460" s="31" t="s">
        <v>2086</v>
      </c>
      <c r="K460" s="31" t="s">
        <v>566</v>
      </c>
      <c r="L460" s="31" t="s">
        <v>570</v>
      </c>
      <c r="M460" s="3"/>
      <c r="N460" s="33">
        <f t="shared" si="71"/>
        <v>1193</v>
      </c>
      <c r="O460" s="15">
        <f t="shared" si="72"/>
        <v>1160</v>
      </c>
      <c r="P460" s="15">
        <f t="shared" si="73"/>
        <v>1140</v>
      </c>
      <c r="Q460" s="15">
        <f t="shared" si="74"/>
        <v>1120</v>
      </c>
      <c r="R460" s="15">
        <f t="shared" si="75"/>
        <v>1100</v>
      </c>
      <c r="S460" s="15">
        <f t="shared" si="76"/>
        <v>1000</v>
      </c>
      <c r="T460" s="15">
        <f t="shared" si="77"/>
        <v>920</v>
      </c>
      <c r="U460" s="15">
        <f t="shared" si="78"/>
        <v>800</v>
      </c>
      <c r="V460" s="15">
        <f t="shared" si="79"/>
        <v>0</v>
      </c>
    </row>
    <row r="461" spans="1:22" ht="16.5" customHeight="1">
      <c r="A461" s="7">
        <v>451</v>
      </c>
      <c r="B461" s="19"/>
      <c r="C461" s="72" t="s">
        <v>391</v>
      </c>
      <c r="D461" s="86" t="s">
        <v>2243</v>
      </c>
      <c r="E461" s="15">
        <v>1500</v>
      </c>
      <c r="F461" s="114">
        <f t="shared" si="80"/>
        <v>375</v>
      </c>
      <c r="G461" s="18"/>
      <c r="H461" s="24" t="s">
        <v>2908</v>
      </c>
      <c r="I461" s="23" t="s">
        <v>2900</v>
      </c>
      <c r="J461" s="31" t="s">
        <v>2086</v>
      </c>
      <c r="K461" s="31" t="s">
        <v>566</v>
      </c>
      <c r="L461" s="31" t="s">
        <v>570</v>
      </c>
      <c r="M461" s="3"/>
      <c r="N461" s="33">
        <f t="shared" si="71"/>
        <v>1119</v>
      </c>
      <c r="O461" s="15">
        <f t="shared" si="72"/>
        <v>1087</v>
      </c>
      <c r="P461" s="15">
        <f t="shared" si="73"/>
        <v>1068</v>
      </c>
      <c r="Q461" s="15">
        <f t="shared" si="74"/>
        <v>1050</v>
      </c>
      <c r="R461" s="15">
        <f t="shared" si="75"/>
        <v>1031</v>
      </c>
      <c r="S461" s="15">
        <f t="shared" si="76"/>
        <v>937</v>
      </c>
      <c r="T461" s="15">
        <f t="shared" si="77"/>
        <v>862</v>
      </c>
      <c r="U461" s="15">
        <f t="shared" si="78"/>
        <v>750</v>
      </c>
      <c r="V461" s="15">
        <f t="shared" si="79"/>
        <v>0</v>
      </c>
    </row>
    <row r="462" spans="1:22" ht="16.5" customHeight="1">
      <c r="A462" s="7">
        <v>452</v>
      </c>
      <c r="B462" s="19"/>
      <c r="C462" s="72" t="s">
        <v>392</v>
      </c>
      <c r="D462" s="86" t="s">
        <v>2243</v>
      </c>
      <c r="E462" s="15">
        <v>1700</v>
      </c>
      <c r="F462" s="114">
        <f t="shared" si="80"/>
        <v>425</v>
      </c>
      <c r="G462" s="18"/>
      <c r="H462" s="29" t="s">
        <v>2906</v>
      </c>
      <c r="I462" s="20" t="s">
        <v>2909</v>
      </c>
      <c r="J462" s="31" t="s">
        <v>2086</v>
      </c>
      <c r="K462" s="31" t="s">
        <v>566</v>
      </c>
      <c r="L462" s="31" t="s">
        <v>570</v>
      </c>
      <c r="M462" s="3"/>
      <c r="N462" s="33">
        <f t="shared" si="71"/>
        <v>1268</v>
      </c>
      <c r="O462" s="15">
        <f t="shared" si="72"/>
        <v>1232</v>
      </c>
      <c r="P462" s="15">
        <f t="shared" si="73"/>
        <v>1211</v>
      </c>
      <c r="Q462" s="15">
        <f t="shared" si="74"/>
        <v>1190</v>
      </c>
      <c r="R462" s="15">
        <f t="shared" si="75"/>
        <v>1168</v>
      </c>
      <c r="S462" s="15">
        <f t="shared" si="76"/>
        <v>1062</v>
      </c>
      <c r="T462" s="15">
        <f t="shared" si="77"/>
        <v>977</v>
      </c>
      <c r="U462" s="15">
        <f t="shared" si="78"/>
        <v>850</v>
      </c>
      <c r="V462" s="15">
        <f t="shared" si="79"/>
        <v>0</v>
      </c>
    </row>
    <row r="463" spans="1:22" ht="16.5" customHeight="1">
      <c r="A463" s="7">
        <v>453</v>
      </c>
      <c r="B463" s="19"/>
      <c r="C463" s="72" t="s">
        <v>393</v>
      </c>
      <c r="D463" s="86" t="s">
        <v>2243</v>
      </c>
      <c r="E463" s="15">
        <v>1800</v>
      </c>
      <c r="F463" s="114">
        <f t="shared" si="80"/>
        <v>450</v>
      </c>
      <c r="G463" s="18"/>
      <c r="H463" s="24" t="s">
        <v>2908</v>
      </c>
      <c r="I463" s="20" t="s">
        <v>2909</v>
      </c>
      <c r="J463" s="31" t="s">
        <v>2086</v>
      </c>
      <c r="K463" s="31" t="s">
        <v>566</v>
      </c>
      <c r="L463" s="31" t="s">
        <v>570</v>
      </c>
      <c r="M463" s="3"/>
      <c r="N463" s="33">
        <f t="shared" si="71"/>
        <v>1342</v>
      </c>
      <c r="O463" s="15">
        <f t="shared" si="72"/>
        <v>1305</v>
      </c>
      <c r="P463" s="15">
        <f t="shared" si="73"/>
        <v>1282</v>
      </c>
      <c r="Q463" s="15">
        <f t="shared" si="74"/>
        <v>1260</v>
      </c>
      <c r="R463" s="15">
        <f t="shared" si="75"/>
        <v>1237</v>
      </c>
      <c r="S463" s="15">
        <f t="shared" si="76"/>
        <v>1125</v>
      </c>
      <c r="T463" s="15">
        <f t="shared" si="77"/>
        <v>1035</v>
      </c>
      <c r="U463" s="15">
        <f t="shared" si="78"/>
        <v>900</v>
      </c>
      <c r="V463" s="15">
        <f t="shared" si="79"/>
        <v>0</v>
      </c>
    </row>
    <row r="464" spans="1:22" ht="16.5" customHeight="1">
      <c r="A464" s="7">
        <v>454</v>
      </c>
      <c r="B464" s="19"/>
      <c r="C464" s="72" t="s">
        <v>394</v>
      </c>
      <c r="D464" s="86" t="s">
        <v>2243</v>
      </c>
      <c r="E464" s="15">
        <v>1600</v>
      </c>
      <c r="F464" s="114">
        <f t="shared" si="80"/>
        <v>400</v>
      </c>
      <c r="G464" s="18"/>
      <c r="H464" s="29" t="s">
        <v>2906</v>
      </c>
      <c r="I464" s="23" t="s">
        <v>2900</v>
      </c>
      <c r="J464" s="31" t="s">
        <v>2086</v>
      </c>
      <c r="K464" s="31" t="s">
        <v>566</v>
      </c>
      <c r="L464" s="31" t="s">
        <v>570</v>
      </c>
      <c r="M464" s="3"/>
      <c r="N464" s="33">
        <f t="shared" si="71"/>
        <v>1193</v>
      </c>
      <c r="O464" s="15">
        <f t="shared" si="72"/>
        <v>1160</v>
      </c>
      <c r="P464" s="15">
        <f t="shared" si="73"/>
        <v>1140</v>
      </c>
      <c r="Q464" s="15">
        <f t="shared" si="74"/>
        <v>1120</v>
      </c>
      <c r="R464" s="15">
        <f t="shared" si="75"/>
        <v>1100</v>
      </c>
      <c r="S464" s="15">
        <f t="shared" si="76"/>
        <v>1000</v>
      </c>
      <c r="T464" s="15">
        <f t="shared" si="77"/>
        <v>920</v>
      </c>
      <c r="U464" s="15">
        <f t="shared" si="78"/>
        <v>800</v>
      </c>
      <c r="V464" s="15">
        <f t="shared" si="79"/>
        <v>0</v>
      </c>
    </row>
    <row r="465" spans="1:22" ht="16.5" customHeight="1">
      <c r="A465" s="7">
        <v>455</v>
      </c>
      <c r="B465" s="19"/>
      <c r="C465" s="72" t="s">
        <v>395</v>
      </c>
      <c r="D465" s="86" t="s">
        <v>2243</v>
      </c>
      <c r="E465" s="15">
        <v>1700</v>
      </c>
      <c r="F465" s="114">
        <f t="shared" si="80"/>
        <v>425</v>
      </c>
      <c r="G465" s="18"/>
      <c r="H465" s="21" t="s">
        <v>2902</v>
      </c>
      <c r="I465" s="20" t="s">
        <v>2909</v>
      </c>
      <c r="J465" s="31" t="s">
        <v>2086</v>
      </c>
      <c r="K465" s="31" t="s">
        <v>566</v>
      </c>
      <c r="L465" s="31" t="s">
        <v>570</v>
      </c>
      <c r="M465" s="3"/>
      <c r="N465" s="33">
        <f t="shared" si="71"/>
        <v>1268</v>
      </c>
      <c r="O465" s="15">
        <f t="shared" si="72"/>
        <v>1232</v>
      </c>
      <c r="P465" s="15">
        <f t="shared" si="73"/>
        <v>1211</v>
      </c>
      <c r="Q465" s="15">
        <f t="shared" si="74"/>
        <v>1190</v>
      </c>
      <c r="R465" s="15">
        <f t="shared" si="75"/>
        <v>1168</v>
      </c>
      <c r="S465" s="15">
        <f t="shared" si="76"/>
        <v>1062</v>
      </c>
      <c r="T465" s="15">
        <f t="shared" si="77"/>
        <v>977</v>
      </c>
      <c r="U465" s="15">
        <f t="shared" si="78"/>
        <v>850</v>
      </c>
      <c r="V465" s="15">
        <f t="shared" si="79"/>
        <v>0</v>
      </c>
    </row>
    <row r="466" spans="1:22" ht="16.5" customHeight="1">
      <c r="A466" s="7">
        <v>456</v>
      </c>
      <c r="B466" s="19"/>
      <c r="C466" s="77" t="s">
        <v>396</v>
      </c>
      <c r="D466" s="86" t="s">
        <v>2244</v>
      </c>
      <c r="E466" s="15">
        <v>1300</v>
      </c>
      <c r="F466" s="114">
        <f t="shared" si="80"/>
        <v>325</v>
      </c>
      <c r="G466" s="18" t="s">
        <v>2088</v>
      </c>
      <c r="H466" s="24" t="s">
        <v>2908</v>
      </c>
      <c r="I466" s="20" t="s">
        <v>2909</v>
      </c>
      <c r="J466" s="31" t="s">
        <v>2153</v>
      </c>
      <c r="K466" s="31" t="s">
        <v>566</v>
      </c>
      <c r="L466" s="31"/>
      <c r="M466" s="3"/>
      <c r="N466" s="33">
        <f t="shared" si="71"/>
        <v>969</v>
      </c>
      <c r="O466" s="15">
        <f t="shared" si="72"/>
        <v>942</v>
      </c>
      <c r="P466" s="15">
        <f t="shared" si="73"/>
        <v>926</v>
      </c>
      <c r="Q466" s="15">
        <f t="shared" si="74"/>
        <v>910</v>
      </c>
      <c r="R466" s="15">
        <f t="shared" si="75"/>
        <v>893</v>
      </c>
      <c r="S466" s="15">
        <f t="shared" si="76"/>
        <v>812</v>
      </c>
      <c r="T466" s="15">
        <f t="shared" si="77"/>
        <v>747</v>
      </c>
      <c r="U466" s="15">
        <f t="shared" si="78"/>
        <v>650</v>
      </c>
      <c r="V466" s="15">
        <f t="shared" si="79"/>
        <v>0</v>
      </c>
    </row>
    <row r="467" spans="1:22" ht="16.5" customHeight="1">
      <c r="A467" s="7">
        <v>457</v>
      </c>
      <c r="B467" s="19"/>
      <c r="C467" s="77" t="s">
        <v>397</v>
      </c>
      <c r="D467" s="86" t="s">
        <v>2244</v>
      </c>
      <c r="E467" s="15">
        <v>1200</v>
      </c>
      <c r="F467" s="114">
        <f t="shared" si="80"/>
        <v>300</v>
      </c>
      <c r="G467" s="18"/>
      <c r="H467" s="24" t="s">
        <v>2908</v>
      </c>
      <c r="I467" s="20" t="s">
        <v>2909</v>
      </c>
      <c r="J467" s="31" t="s">
        <v>2153</v>
      </c>
      <c r="K467" s="31" t="s">
        <v>566</v>
      </c>
      <c r="L467" s="31"/>
      <c r="M467" s="3"/>
      <c r="N467" s="33">
        <f t="shared" si="71"/>
        <v>895</v>
      </c>
      <c r="O467" s="15">
        <f t="shared" si="72"/>
        <v>870</v>
      </c>
      <c r="P467" s="15">
        <f t="shared" si="73"/>
        <v>855</v>
      </c>
      <c r="Q467" s="15">
        <f t="shared" si="74"/>
        <v>840</v>
      </c>
      <c r="R467" s="15">
        <f t="shared" si="75"/>
        <v>825</v>
      </c>
      <c r="S467" s="15">
        <f t="shared" si="76"/>
        <v>750</v>
      </c>
      <c r="T467" s="15">
        <f t="shared" si="77"/>
        <v>690</v>
      </c>
      <c r="U467" s="15">
        <f t="shared" si="78"/>
        <v>600</v>
      </c>
      <c r="V467" s="15">
        <f t="shared" si="79"/>
        <v>0</v>
      </c>
    </row>
    <row r="468" spans="1:22" ht="16.5" customHeight="1">
      <c r="A468" s="7">
        <v>458</v>
      </c>
      <c r="B468" s="19"/>
      <c r="C468" s="77" t="s">
        <v>398</v>
      </c>
      <c r="D468" s="86" t="s">
        <v>2244</v>
      </c>
      <c r="E468" s="15">
        <v>1200</v>
      </c>
      <c r="F468" s="114">
        <f t="shared" si="80"/>
        <v>300</v>
      </c>
      <c r="G468" s="18"/>
      <c r="H468" s="20" t="s">
        <v>2909</v>
      </c>
      <c r="I468" s="24" t="s">
        <v>2908</v>
      </c>
      <c r="J468" s="31" t="s">
        <v>2153</v>
      </c>
      <c r="K468" s="31" t="s">
        <v>566</v>
      </c>
      <c r="L468" s="31"/>
      <c r="M468" s="3"/>
      <c r="N468" s="33">
        <f t="shared" si="71"/>
        <v>895</v>
      </c>
      <c r="O468" s="15">
        <f t="shared" si="72"/>
        <v>870</v>
      </c>
      <c r="P468" s="15">
        <f t="shared" si="73"/>
        <v>855</v>
      </c>
      <c r="Q468" s="15">
        <f t="shared" si="74"/>
        <v>840</v>
      </c>
      <c r="R468" s="15">
        <f t="shared" si="75"/>
        <v>825</v>
      </c>
      <c r="S468" s="15">
        <f t="shared" si="76"/>
        <v>750</v>
      </c>
      <c r="T468" s="15">
        <f t="shared" si="77"/>
        <v>690</v>
      </c>
      <c r="U468" s="15">
        <f t="shared" si="78"/>
        <v>600</v>
      </c>
      <c r="V468" s="15">
        <f t="shared" si="79"/>
        <v>0</v>
      </c>
    </row>
    <row r="469" spans="1:22" ht="16.5" customHeight="1">
      <c r="A469" s="7">
        <v>459</v>
      </c>
      <c r="B469" s="19"/>
      <c r="C469" s="77" t="s">
        <v>399</v>
      </c>
      <c r="D469" s="86" t="s">
        <v>2244</v>
      </c>
      <c r="E469" s="15">
        <v>1300</v>
      </c>
      <c r="F469" s="114">
        <f t="shared" si="80"/>
        <v>325</v>
      </c>
      <c r="G469" s="18"/>
      <c r="H469" s="24" t="s">
        <v>2908</v>
      </c>
      <c r="I469" s="20" t="s">
        <v>2909</v>
      </c>
      <c r="J469" s="31" t="s">
        <v>2153</v>
      </c>
      <c r="K469" s="31" t="s">
        <v>566</v>
      </c>
      <c r="L469" s="31"/>
      <c r="M469" s="3"/>
      <c r="N469" s="33">
        <f t="shared" si="71"/>
        <v>969</v>
      </c>
      <c r="O469" s="15">
        <f t="shared" si="72"/>
        <v>942</v>
      </c>
      <c r="P469" s="15">
        <f t="shared" si="73"/>
        <v>926</v>
      </c>
      <c r="Q469" s="15">
        <f t="shared" si="74"/>
        <v>910</v>
      </c>
      <c r="R469" s="15">
        <f t="shared" si="75"/>
        <v>893</v>
      </c>
      <c r="S469" s="15">
        <f t="shared" si="76"/>
        <v>812</v>
      </c>
      <c r="T469" s="15">
        <f t="shared" si="77"/>
        <v>747</v>
      </c>
      <c r="U469" s="15">
        <f t="shared" si="78"/>
        <v>650</v>
      </c>
      <c r="V469" s="15">
        <f t="shared" si="79"/>
        <v>0</v>
      </c>
    </row>
    <row r="470" spans="1:22" ht="16.5" customHeight="1">
      <c r="A470" s="7">
        <v>460</v>
      </c>
      <c r="B470" s="19"/>
      <c r="C470" s="77" t="s">
        <v>400</v>
      </c>
      <c r="D470" s="86" t="s">
        <v>2244</v>
      </c>
      <c r="E470" s="15">
        <v>1300</v>
      </c>
      <c r="F470" s="114">
        <f t="shared" si="80"/>
        <v>325</v>
      </c>
      <c r="G470" s="18"/>
      <c r="H470" s="20" t="s">
        <v>2909</v>
      </c>
      <c r="I470" s="22" t="s">
        <v>2905</v>
      </c>
      <c r="J470" s="31" t="s">
        <v>2153</v>
      </c>
      <c r="K470" s="31" t="s">
        <v>566</v>
      </c>
      <c r="L470" s="31"/>
      <c r="M470" s="3"/>
      <c r="N470" s="33">
        <f t="shared" si="71"/>
        <v>969</v>
      </c>
      <c r="O470" s="15">
        <f t="shared" si="72"/>
        <v>942</v>
      </c>
      <c r="P470" s="15">
        <f t="shared" si="73"/>
        <v>926</v>
      </c>
      <c r="Q470" s="15">
        <f t="shared" si="74"/>
        <v>910</v>
      </c>
      <c r="R470" s="15">
        <f t="shared" si="75"/>
        <v>893</v>
      </c>
      <c r="S470" s="15">
        <f t="shared" si="76"/>
        <v>812</v>
      </c>
      <c r="T470" s="15">
        <f t="shared" si="77"/>
        <v>747</v>
      </c>
      <c r="U470" s="15">
        <f t="shared" si="78"/>
        <v>650</v>
      </c>
      <c r="V470" s="15">
        <f t="shared" si="79"/>
        <v>0</v>
      </c>
    </row>
    <row r="471" spans="1:22" ht="16.5" customHeight="1">
      <c r="A471" s="7">
        <v>461</v>
      </c>
      <c r="B471" s="19"/>
      <c r="C471" s="77" t="s">
        <v>401</v>
      </c>
      <c r="D471" s="86" t="s">
        <v>2244</v>
      </c>
      <c r="E471" s="15">
        <v>2000</v>
      </c>
      <c r="F471" s="114">
        <f t="shared" si="80"/>
        <v>500</v>
      </c>
      <c r="G471" s="18" t="s">
        <v>550</v>
      </c>
      <c r="H471" s="24" t="s">
        <v>2908</v>
      </c>
      <c r="I471" s="20" t="s">
        <v>2909</v>
      </c>
      <c r="J471" s="31" t="s">
        <v>2153</v>
      </c>
      <c r="K471" s="31" t="s">
        <v>566</v>
      </c>
      <c r="L471" s="31"/>
      <c r="M471" s="3" t="s">
        <v>2133</v>
      </c>
      <c r="N471" s="33">
        <f t="shared" si="71"/>
        <v>1492</v>
      </c>
      <c r="O471" s="15">
        <f t="shared" si="72"/>
        <v>1450</v>
      </c>
      <c r="P471" s="15">
        <f t="shared" si="73"/>
        <v>1425</v>
      </c>
      <c r="Q471" s="15">
        <f t="shared" si="74"/>
        <v>1400</v>
      </c>
      <c r="R471" s="15">
        <f t="shared" si="75"/>
        <v>1375</v>
      </c>
      <c r="S471" s="15">
        <f t="shared" si="76"/>
        <v>1250</v>
      </c>
      <c r="T471" s="15">
        <f t="shared" si="77"/>
        <v>1150</v>
      </c>
      <c r="U471" s="15">
        <f t="shared" si="78"/>
        <v>1000</v>
      </c>
      <c r="V471" s="15">
        <f t="shared" si="79"/>
        <v>0</v>
      </c>
    </row>
    <row r="472" spans="1:22" ht="16.5" customHeight="1">
      <c r="A472" s="7">
        <v>462</v>
      </c>
      <c r="B472" s="19"/>
      <c r="C472" s="77" t="s">
        <v>402</v>
      </c>
      <c r="D472" s="86" t="s">
        <v>2244</v>
      </c>
      <c r="E472" s="15">
        <v>1200</v>
      </c>
      <c r="F472" s="114">
        <f t="shared" si="80"/>
        <v>300</v>
      </c>
      <c r="G472" s="18"/>
      <c r="H472" s="24" t="s">
        <v>2908</v>
      </c>
      <c r="I472" s="20" t="s">
        <v>2909</v>
      </c>
      <c r="J472" s="31" t="s">
        <v>2153</v>
      </c>
      <c r="K472" s="31" t="s">
        <v>566</v>
      </c>
      <c r="L472" s="31"/>
      <c r="M472" s="3"/>
      <c r="N472" s="33">
        <f t="shared" si="71"/>
        <v>895</v>
      </c>
      <c r="O472" s="15">
        <f t="shared" si="72"/>
        <v>870</v>
      </c>
      <c r="P472" s="15">
        <f t="shared" si="73"/>
        <v>855</v>
      </c>
      <c r="Q472" s="15">
        <f t="shared" si="74"/>
        <v>840</v>
      </c>
      <c r="R472" s="15">
        <f t="shared" si="75"/>
        <v>825</v>
      </c>
      <c r="S472" s="15">
        <f t="shared" si="76"/>
        <v>750</v>
      </c>
      <c r="T472" s="15">
        <f t="shared" si="77"/>
        <v>690</v>
      </c>
      <c r="U472" s="15">
        <f t="shared" si="78"/>
        <v>600</v>
      </c>
      <c r="V472" s="15">
        <f t="shared" si="79"/>
        <v>0</v>
      </c>
    </row>
    <row r="473" spans="1:22" ht="16.5" customHeight="1">
      <c r="A473" s="7">
        <v>463</v>
      </c>
      <c r="B473" s="19"/>
      <c r="C473" s="77" t="s">
        <v>403</v>
      </c>
      <c r="D473" s="86" t="s">
        <v>2244</v>
      </c>
      <c r="E473" s="15">
        <v>1200</v>
      </c>
      <c r="F473" s="114">
        <f t="shared" si="80"/>
        <v>300</v>
      </c>
      <c r="G473" s="18"/>
      <c r="H473" s="24" t="s">
        <v>2908</v>
      </c>
      <c r="I473" s="20" t="s">
        <v>2909</v>
      </c>
      <c r="J473" s="31" t="s">
        <v>2153</v>
      </c>
      <c r="K473" s="31" t="s">
        <v>566</v>
      </c>
      <c r="L473" s="31"/>
      <c r="M473" s="3"/>
      <c r="N473" s="33">
        <f t="shared" si="71"/>
        <v>895</v>
      </c>
      <c r="O473" s="15">
        <f t="shared" si="72"/>
        <v>870</v>
      </c>
      <c r="P473" s="15">
        <f t="shared" si="73"/>
        <v>855</v>
      </c>
      <c r="Q473" s="15">
        <f t="shared" si="74"/>
        <v>840</v>
      </c>
      <c r="R473" s="15">
        <f t="shared" si="75"/>
        <v>825</v>
      </c>
      <c r="S473" s="15">
        <f t="shared" si="76"/>
        <v>750</v>
      </c>
      <c r="T473" s="15">
        <f t="shared" si="77"/>
        <v>690</v>
      </c>
      <c r="U473" s="15">
        <f t="shared" si="78"/>
        <v>600</v>
      </c>
      <c r="V473" s="15">
        <f t="shared" si="79"/>
        <v>0</v>
      </c>
    </row>
    <row r="474" spans="1:22" ht="16.5" customHeight="1">
      <c r="A474" s="7">
        <v>464</v>
      </c>
      <c r="B474" s="19"/>
      <c r="C474" s="77" t="s">
        <v>404</v>
      </c>
      <c r="D474" s="86" t="s">
        <v>2244</v>
      </c>
      <c r="E474" s="15">
        <v>1300</v>
      </c>
      <c r="F474" s="114">
        <f t="shared" si="80"/>
        <v>325</v>
      </c>
      <c r="G474" s="18"/>
      <c r="H474" s="24" t="s">
        <v>2908</v>
      </c>
      <c r="I474" s="20" t="s">
        <v>2909</v>
      </c>
      <c r="J474" s="31" t="s">
        <v>2153</v>
      </c>
      <c r="K474" s="31" t="s">
        <v>566</v>
      </c>
      <c r="L474" s="31"/>
      <c r="M474" s="3"/>
      <c r="N474" s="33">
        <f t="shared" si="71"/>
        <v>969</v>
      </c>
      <c r="O474" s="15">
        <f t="shared" si="72"/>
        <v>942</v>
      </c>
      <c r="P474" s="15">
        <f t="shared" si="73"/>
        <v>926</v>
      </c>
      <c r="Q474" s="15">
        <f t="shared" si="74"/>
        <v>910</v>
      </c>
      <c r="R474" s="15">
        <f t="shared" si="75"/>
        <v>893</v>
      </c>
      <c r="S474" s="15">
        <f t="shared" si="76"/>
        <v>812</v>
      </c>
      <c r="T474" s="15">
        <f t="shared" si="77"/>
        <v>747</v>
      </c>
      <c r="U474" s="15">
        <f t="shared" si="78"/>
        <v>650</v>
      </c>
      <c r="V474" s="15">
        <f t="shared" si="79"/>
        <v>0</v>
      </c>
    </row>
    <row r="475" spans="1:22" ht="16.5" customHeight="1">
      <c r="A475" s="7">
        <v>465</v>
      </c>
      <c r="B475" s="19"/>
      <c r="C475" s="77" t="s">
        <v>405</v>
      </c>
      <c r="D475" s="86" t="s">
        <v>2244</v>
      </c>
      <c r="E475" s="15">
        <v>1200</v>
      </c>
      <c r="F475" s="114">
        <f t="shared" si="80"/>
        <v>300</v>
      </c>
      <c r="G475" s="18" t="s">
        <v>2088</v>
      </c>
      <c r="H475" s="24" t="s">
        <v>2908</v>
      </c>
      <c r="I475" s="20" t="s">
        <v>2909</v>
      </c>
      <c r="J475" s="31" t="s">
        <v>2153</v>
      </c>
      <c r="K475" s="31" t="s">
        <v>566</v>
      </c>
      <c r="L475" s="31"/>
      <c r="M475" s="3"/>
      <c r="N475" s="33">
        <f t="shared" si="71"/>
        <v>895</v>
      </c>
      <c r="O475" s="15">
        <f t="shared" si="72"/>
        <v>870</v>
      </c>
      <c r="P475" s="15">
        <f t="shared" si="73"/>
        <v>855</v>
      </c>
      <c r="Q475" s="15">
        <f t="shared" si="74"/>
        <v>840</v>
      </c>
      <c r="R475" s="15">
        <f t="shared" si="75"/>
        <v>825</v>
      </c>
      <c r="S475" s="15">
        <f t="shared" si="76"/>
        <v>750</v>
      </c>
      <c r="T475" s="15">
        <f t="shared" si="77"/>
        <v>690</v>
      </c>
      <c r="U475" s="15">
        <f t="shared" si="78"/>
        <v>600</v>
      </c>
      <c r="V475" s="15">
        <f t="shared" si="79"/>
        <v>0</v>
      </c>
    </row>
    <row r="476" spans="1:22" ht="16.5" customHeight="1">
      <c r="A476" s="7">
        <v>466</v>
      </c>
      <c r="B476" s="19"/>
      <c r="C476" s="77" t="s">
        <v>406</v>
      </c>
      <c r="D476" s="86" t="s">
        <v>2244</v>
      </c>
      <c r="E476" s="15">
        <v>1300</v>
      </c>
      <c r="F476" s="114">
        <f t="shared" si="80"/>
        <v>325</v>
      </c>
      <c r="G476" s="18"/>
      <c r="H476" s="24" t="s">
        <v>2908</v>
      </c>
      <c r="I476" s="20" t="s">
        <v>2909</v>
      </c>
      <c r="J476" s="31" t="s">
        <v>2153</v>
      </c>
      <c r="K476" s="31" t="s">
        <v>566</v>
      </c>
      <c r="L476" s="31"/>
      <c r="M476" s="3"/>
      <c r="N476" s="33">
        <f t="shared" si="71"/>
        <v>969</v>
      </c>
      <c r="O476" s="15">
        <f t="shared" si="72"/>
        <v>942</v>
      </c>
      <c r="P476" s="15">
        <f t="shared" si="73"/>
        <v>926</v>
      </c>
      <c r="Q476" s="15">
        <f t="shared" si="74"/>
        <v>910</v>
      </c>
      <c r="R476" s="15">
        <f t="shared" si="75"/>
        <v>893</v>
      </c>
      <c r="S476" s="15">
        <f t="shared" si="76"/>
        <v>812</v>
      </c>
      <c r="T476" s="15">
        <f t="shared" si="77"/>
        <v>747</v>
      </c>
      <c r="U476" s="15">
        <f t="shared" si="78"/>
        <v>650</v>
      </c>
      <c r="V476" s="15">
        <f t="shared" si="79"/>
        <v>0</v>
      </c>
    </row>
    <row r="477" spans="1:22" ht="16.5" customHeight="1">
      <c r="A477" s="7">
        <v>467</v>
      </c>
      <c r="B477" s="19"/>
      <c r="C477" s="77" t="s">
        <v>407</v>
      </c>
      <c r="D477" s="86" t="s">
        <v>2244</v>
      </c>
      <c r="E477" s="15">
        <v>1300</v>
      </c>
      <c r="F477" s="114">
        <f t="shared" si="80"/>
        <v>325</v>
      </c>
      <c r="G477" s="18"/>
      <c r="H477" s="24" t="s">
        <v>2908</v>
      </c>
      <c r="I477" s="22" t="s">
        <v>2905</v>
      </c>
      <c r="J477" s="31" t="s">
        <v>2153</v>
      </c>
      <c r="K477" s="31" t="s">
        <v>566</v>
      </c>
      <c r="L477" s="31"/>
      <c r="M477" s="3"/>
      <c r="N477" s="33">
        <f t="shared" si="71"/>
        <v>969</v>
      </c>
      <c r="O477" s="15">
        <f t="shared" si="72"/>
        <v>942</v>
      </c>
      <c r="P477" s="15">
        <f t="shared" si="73"/>
        <v>926</v>
      </c>
      <c r="Q477" s="15">
        <f t="shared" si="74"/>
        <v>910</v>
      </c>
      <c r="R477" s="15">
        <f t="shared" si="75"/>
        <v>893</v>
      </c>
      <c r="S477" s="15">
        <f t="shared" si="76"/>
        <v>812</v>
      </c>
      <c r="T477" s="15">
        <f t="shared" si="77"/>
        <v>747</v>
      </c>
      <c r="U477" s="15">
        <f t="shared" si="78"/>
        <v>650</v>
      </c>
      <c r="V477" s="15">
        <f t="shared" si="79"/>
        <v>0</v>
      </c>
    </row>
    <row r="478" spans="1:22" ht="16.5" customHeight="1">
      <c r="A478" s="7">
        <v>468</v>
      </c>
      <c r="B478" s="19"/>
      <c r="C478" s="77" t="s">
        <v>408</v>
      </c>
      <c r="D478" s="86" t="s">
        <v>2244</v>
      </c>
      <c r="E478" s="15">
        <v>1300</v>
      </c>
      <c r="F478" s="114">
        <f t="shared" si="80"/>
        <v>325</v>
      </c>
      <c r="G478" s="18"/>
      <c r="H478" s="24" t="s">
        <v>2908</v>
      </c>
      <c r="I478" s="22" t="s">
        <v>2905</v>
      </c>
      <c r="J478" s="31" t="s">
        <v>2153</v>
      </c>
      <c r="K478" s="31" t="s">
        <v>566</v>
      </c>
      <c r="L478" s="31"/>
      <c r="M478" s="3"/>
      <c r="N478" s="33">
        <f t="shared" si="71"/>
        <v>969</v>
      </c>
      <c r="O478" s="15">
        <f t="shared" si="72"/>
        <v>942</v>
      </c>
      <c r="P478" s="15">
        <f t="shared" si="73"/>
        <v>926</v>
      </c>
      <c r="Q478" s="15">
        <f t="shared" si="74"/>
        <v>910</v>
      </c>
      <c r="R478" s="15">
        <f t="shared" si="75"/>
        <v>893</v>
      </c>
      <c r="S478" s="15">
        <f t="shared" si="76"/>
        <v>812</v>
      </c>
      <c r="T478" s="15">
        <f t="shared" si="77"/>
        <v>747</v>
      </c>
      <c r="U478" s="15">
        <f t="shared" si="78"/>
        <v>650</v>
      </c>
      <c r="V478" s="15">
        <f t="shared" si="79"/>
        <v>0</v>
      </c>
    </row>
    <row r="479" spans="1:22" ht="16.5" customHeight="1">
      <c r="A479" s="7">
        <v>469</v>
      </c>
      <c r="B479" s="19"/>
      <c r="C479" s="77" t="s">
        <v>409</v>
      </c>
      <c r="D479" s="86" t="s">
        <v>2244</v>
      </c>
      <c r="E479" s="15">
        <v>1200</v>
      </c>
      <c r="F479" s="114">
        <f t="shared" si="80"/>
        <v>300</v>
      </c>
      <c r="G479" s="18"/>
      <c r="H479" s="24" t="s">
        <v>2908</v>
      </c>
      <c r="I479" s="20" t="s">
        <v>2909</v>
      </c>
      <c r="J479" s="31" t="s">
        <v>2153</v>
      </c>
      <c r="K479" s="31" t="s">
        <v>566</v>
      </c>
      <c r="L479" s="31"/>
      <c r="M479" s="3"/>
      <c r="N479" s="33">
        <f t="shared" si="71"/>
        <v>895</v>
      </c>
      <c r="O479" s="15">
        <f t="shared" si="72"/>
        <v>870</v>
      </c>
      <c r="P479" s="15">
        <f t="shared" si="73"/>
        <v>855</v>
      </c>
      <c r="Q479" s="15">
        <f t="shared" si="74"/>
        <v>840</v>
      </c>
      <c r="R479" s="15">
        <f t="shared" si="75"/>
        <v>825</v>
      </c>
      <c r="S479" s="15">
        <f t="shared" si="76"/>
        <v>750</v>
      </c>
      <c r="T479" s="15">
        <f t="shared" si="77"/>
        <v>690</v>
      </c>
      <c r="U479" s="15">
        <f t="shared" si="78"/>
        <v>600</v>
      </c>
      <c r="V479" s="15">
        <f t="shared" si="79"/>
        <v>0</v>
      </c>
    </row>
    <row r="480" spans="1:22" ht="16.5" customHeight="1">
      <c r="A480" s="7">
        <v>470</v>
      </c>
      <c r="B480" s="19"/>
      <c r="C480" s="72" t="s">
        <v>324</v>
      </c>
      <c r="D480" s="86" t="s">
        <v>2245</v>
      </c>
      <c r="E480" s="15">
        <v>1600</v>
      </c>
      <c r="F480" s="114">
        <f t="shared" si="80"/>
        <v>400</v>
      </c>
      <c r="G480" s="18"/>
      <c r="H480" s="20" t="s">
        <v>2909</v>
      </c>
      <c r="I480" s="69" t="s">
        <v>2903</v>
      </c>
      <c r="J480" s="31" t="s">
        <v>2086</v>
      </c>
      <c r="K480" s="31" t="s">
        <v>566</v>
      </c>
      <c r="L480" s="31"/>
      <c r="M480" s="3"/>
      <c r="N480" s="33">
        <f t="shared" si="71"/>
        <v>1193</v>
      </c>
      <c r="O480" s="15">
        <f t="shared" si="72"/>
        <v>1160</v>
      </c>
      <c r="P480" s="15">
        <f t="shared" si="73"/>
        <v>1140</v>
      </c>
      <c r="Q480" s="15">
        <f t="shared" si="74"/>
        <v>1120</v>
      </c>
      <c r="R480" s="15">
        <f t="shared" si="75"/>
        <v>1100</v>
      </c>
      <c r="S480" s="15">
        <f t="shared" si="76"/>
        <v>1000</v>
      </c>
      <c r="T480" s="15">
        <f t="shared" si="77"/>
        <v>920</v>
      </c>
      <c r="U480" s="15">
        <f t="shared" si="78"/>
        <v>800</v>
      </c>
      <c r="V480" s="15">
        <f t="shared" si="79"/>
        <v>0</v>
      </c>
    </row>
    <row r="481" spans="1:22" ht="16.5" customHeight="1">
      <c r="A481" s="7">
        <v>471</v>
      </c>
      <c r="B481" s="19"/>
      <c r="C481" s="72" t="s">
        <v>325</v>
      </c>
      <c r="D481" s="86" t="s">
        <v>2250</v>
      </c>
      <c r="E481" s="15">
        <v>1900</v>
      </c>
      <c r="F481" s="114">
        <f t="shared" si="80"/>
        <v>475</v>
      </c>
      <c r="G481" s="18"/>
      <c r="H481" s="20" t="s">
        <v>2909</v>
      </c>
      <c r="I481" s="22" t="s">
        <v>2905</v>
      </c>
      <c r="J481" s="31" t="s">
        <v>2086</v>
      </c>
      <c r="K481" s="31" t="s">
        <v>566</v>
      </c>
      <c r="L481" s="31"/>
      <c r="M481" s="3"/>
      <c r="N481" s="33">
        <f t="shared" si="71"/>
        <v>1417</v>
      </c>
      <c r="O481" s="15">
        <f t="shared" si="72"/>
        <v>1377</v>
      </c>
      <c r="P481" s="15">
        <f t="shared" si="73"/>
        <v>1353</v>
      </c>
      <c r="Q481" s="15">
        <f t="shared" si="74"/>
        <v>1330</v>
      </c>
      <c r="R481" s="15">
        <f t="shared" si="75"/>
        <v>1306</v>
      </c>
      <c r="S481" s="15">
        <f t="shared" si="76"/>
        <v>1187</v>
      </c>
      <c r="T481" s="15">
        <f t="shared" si="77"/>
        <v>1092</v>
      </c>
      <c r="U481" s="15">
        <f t="shared" si="78"/>
        <v>950</v>
      </c>
      <c r="V481" s="15">
        <f t="shared" si="79"/>
        <v>0</v>
      </c>
    </row>
    <row r="482" spans="1:22" ht="16.5" customHeight="1">
      <c r="A482" s="7">
        <v>472</v>
      </c>
      <c r="B482" s="19"/>
      <c r="C482" s="72" t="s">
        <v>326</v>
      </c>
      <c r="D482" s="86" t="s">
        <v>2245</v>
      </c>
      <c r="E482" s="15">
        <v>2100</v>
      </c>
      <c r="F482" s="114">
        <f t="shared" si="80"/>
        <v>525</v>
      </c>
      <c r="G482" s="18" t="s">
        <v>2088</v>
      </c>
      <c r="H482" s="28" t="s">
        <v>557</v>
      </c>
      <c r="I482" s="69" t="s">
        <v>2903</v>
      </c>
      <c r="J482" s="31" t="s">
        <v>2086</v>
      </c>
      <c r="K482" s="31" t="s">
        <v>566</v>
      </c>
      <c r="L482" s="31"/>
      <c r="M482" s="3"/>
      <c r="N482" s="33">
        <f t="shared" si="71"/>
        <v>1566</v>
      </c>
      <c r="O482" s="15">
        <f t="shared" si="72"/>
        <v>1522</v>
      </c>
      <c r="P482" s="15">
        <f t="shared" si="73"/>
        <v>1496</v>
      </c>
      <c r="Q482" s="15">
        <f t="shared" si="74"/>
        <v>1470</v>
      </c>
      <c r="R482" s="15">
        <f t="shared" si="75"/>
        <v>1443</v>
      </c>
      <c r="S482" s="15">
        <f t="shared" si="76"/>
        <v>1312</v>
      </c>
      <c r="T482" s="15">
        <f t="shared" si="77"/>
        <v>1207</v>
      </c>
      <c r="U482" s="15">
        <f t="shared" si="78"/>
        <v>1050</v>
      </c>
      <c r="V482" s="15">
        <f t="shared" si="79"/>
        <v>0</v>
      </c>
    </row>
    <row r="483" spans="1:22" ht="16.5" customHeight="1">
      <c r="A483" s="7">
        <v>473</v>
      </c>
      <c r="B483" s="19"/>
      <c r="C483" s="77" t="s">
        <v>327</v>
      </c>
      <c r="D483" s="86" t="s">
        <v>2246</v>
      </c>
      <c r="E483" s="15">
        <v>2200</v>
      </c>
      <c r="F483" s="114">
        <f t="shared" si="80"/>
        <v>550</v>
      </c>
      <c r="G483" s="18"/>
      <c r="H483" s="20" t="s">
        <v>2909</v>
      </c>
      <c r="I483" s="20" t="s">
        <v>2909</v>
      </c>
      <c r="J483" s="31" t="s">
        <v>2086</v>
      </c>
      <c r="K483" s="31" t="s">
        <v>566</v>
      </c>
      <c r="L483" s="31"/>
      <c r="M483" s="3"/>
      <c r="N483" s="33">
        <f t="shared" si="71"/>
        <v>1641</v>
      </c>
      <c r="O483" s="15">
        <f t="shared" si="72"/>
        <v>1595</v>
      </c>
      <c r="P483" s="15">
        <f t="shared" si="73"/>
        <v>1567</v>
      </c>
      <c r="Q483" s="15">
        <f t="shared" si="74"/>
        <v>1540</v>
      </c>
      <c r="R483" s="15">
        <f t="shared" si="75"/>
        <v>1512</v>
      </c>
      <c r="S483" s="15">
        <f t="shared" si="76"/>
        <v>1375</v>
      </c>
      <c r="T483" s="15">
        <f t="shared" si="77"/>
        <v>1265</v>
      </c>
      <c r="U483" s="15">
        <f t="shared" si="78"/>
        <v>1100</v>
      </c>
      <c r="V483" s="15">
        <f t="shared" si="79"/>
        <v>0</v>
      </c>
    </row>
    <row r="484" spans="1:22" ht="16.5" customHeight="1">
      <c r="A484" s="7">
        <v>474</v>
      </c>
      <c r="B484" s="19"/>
      <c r="C484" s="77" t="s">
        <v>328</v>
      </c>
      <c r="D484" s="86" t="s">
        <v>2246</v>
      </c>
      <c r="E484" s="15">
        <v>1800</v>
      </c>
      <c r="F484" s="114">
        <f t="shared" si="80"/>
        <v>450</v>
      </c>
      <c r="G484" s="18"/>
      <c r="H484" s="20" t="s">
        <v>2909</v>
      </c>
      <c r="I484" s="20" t="s">
        <v>2909</v>
      </c>
      <c r="J484" s="31" t="s">
        <v>2086</v>
      </c>
      <c r="K484" s="31" t="s">
        <v>566</v>
      </c>
      <c r="L484" s="31"/>
      <c r="M484" s="3"/>
      <c r="N484" s="33">
        <f t="shared" si="71"/>
        <v>1342</v>
      </c>
      <c r="O484" s="15">
        <f t="shared" si="72"/>
        <v>1305</v>
      </c>
      <c r="P484" s="15">
        <f t="shared" si="73"/>
        <v>1282</v>
      </c>
      <c r="Q484" s="15">
        <f t="shared" si="74"/>
        <v>1260</v>
      </c>
      <c r="R484" s="15">
        <f t="shared" si="75"/>
        <v>1237</v>
      </c>
      <c r="S484" s="15">
        <f t="shared" si="76"/>
        <v>1125</v>
      </c>
      <c r="T484" s="15">
        <f t="shared" si="77"/>
        <v>1035</v>
      </c>
      <c r="U484" s="15">
        <f t="shared" si="78"/>
        <v>900</v>
      </c>
      <c r="V484" s="15">
        <f t="shared" si="79"/>
        <v>0</v>
      </c>
    </row>
    <row r="485" spans="1:22" ht="16.5" customHeight="1">
      <c r="A485" s="7">
        <v>475</v>
      </c>
      <c r="B485" s="19"/>
      <c r="C485" s="77" t="s">
        <v>329</v>
      </c>
      <c r="D485" s="86" t="s">
        <v>2246</v>
      </c>
      <c r="E485" s="15">
        <v>2400</v>
      </c>
      <c r="F485" s="114">
        <f t="shared" si="80"/>
        <v>600</v>
      </c>
      <c r="G485" s="18"/>
      <c r="H485" s="20" t="s">
        <v>2909</v>
      </c>
      <c r="I485" s="20" t="s">
        <v>2909</v>
      </c>
      <c r="J485" s="31" t="s">
        <v>2086</v>
      </c>
      <c r="K485" s="31" t="s">
        <v>566</v>
      </c>
      <c r="L485" s="31"/>
      <c r="M485" s="3"/>
      <c r="N485" s="33">
        <f t="shared" si="71"/>
        <v>1790</v>
      </c>
      <c r="O485" s="15">
        <f t="shared" si="72"/>
        <v>1740</v>
      </c>
      <c r="P485" s="15">
        <f t="shared" si="73"/>
        <v>1710</v>
      </c>
      <c r="Q485" s="15">
        <f t="shared" si="74"/>
        <v>1680</v>
      </c>
      <c r="R485" s="15">
        <f t="shared" si="75"/>
        <v>1650</v>
      </c>
      <c r="S485" s="15">
        <f t="shared" si="76"/>
        <v>1500</v>
      </c>
      <c r="T485" s="15">
        <f t="shared" si="77"/>
        <v>1380</v>
      </c>
      <c r="U485" s="15">
        <f t="shared" si="78"/>
        <v>1200</v>
      </c>
      <c r="V485" s="15">
        <f t="shared" si="79"/>
        <v>0</v>
      </c>
    </row>
    <row r="486" spans="1:22" ht="16.5" customHeight="1">
      <c r="A486" s="7">
        <v>476</v>
      </c>
      <c r="B486" s="19"/>
      <c r="C486" s="72" t="s">
        <v>330</v>
      </c>
      <c r="D486" s="86" t="s">
        <v>2247</v>
      </c>
      <c r="E486" s="15">
        <v>1600</v>
      </c>
      <c r="F486" s="114">
        <f t="shared" si="80"/>
        <v>400</v>
      </c>
      <c r="G486" s="18"/>
      <c r="H486" s="20" t="s">
        <v>2909</v>
      </c>
      <c r="I486" s="20" t="s">
        <v>2909</v>
      </c>
      <c r="J486" s="31" t="s">
        <v>2086</v>
      </c>
      <c r="K486" s="31" t="s">
        <v>566</v>
      </c>
      <c r="L486" s="31"/>
      <c r="M486" s="3"/>
      <c r="N486" s="33">
        <f t="shared" si="71"/>
        <v>1193</v>
      </c>
      <c r="O486" s="15">
        <f t="shared" si="72"/>
        <v>1160</v>
      </c>
      <c r="P486" s="15">
        <f t="shared" si="73"/>
        <v>1140</v>
      </c>
      <c r="Q486" s="15">
        <f t="shared" si="74"/>
        <v>1120</v>
      </c>
      <c r="R486" s="15">
        <f t="shared" si="75"/>
        <v>1100</v>
      </c>
      <c r="S486" s="15">
        <f t="shared" si="76"/>
        <v>1000</v>
      </c>
      <c r="T486" s="15">
        <f t="shared" si="77"/>
        <v>920</v>
      </c>
      <c r="U486" s="15">
        <f t="shared" si="78"/>
        <v>800</v>
      </c>
      <c r="V486" s="15">
        <f t="shared" si="79"/>
        <v>0</v>
      </c>
    </row>
    <row r="487" spans="1:22" ht="16.5" customHeight="1">
      <c r="A487" s="7">
        <v>477</v>
      </c>
      <c r="B487" s="19"/>
      <c r="C487" s="72" t="s">
        <v>331</v>
      </c>
      <c r="D487" s="86" t="s">
        <v>2247</v>
      </c>
      <c r="E487" s="15">
        <v>1700</v>
      </c>
      <c r="F487" s="114">
        <f t="shared" si="80"/>
        <v>425</v>
      </c>
      <c r="G487" s="18"/>
      <c r="H487" s="20" t="s">
        <v>2909</v>
      </c>
      <c r="I487" s="20" t="s">
        <v>2909</v>
      </c>
      <c r="J487" s="31" t="s">
        <v>2086</v>
      </c>
      <c r="K487" s="31" t="s">
        <v>566</v>
      </c>
      <c r="L487" s="31"/>
      <c r="M487" s="3"/>
      <c r="N487" s="33">
        <f t="shared" si="71"/>
        <v>1268</v>
      </c>
      <c r="O487" s="15">
        <f t="shared" si="72"/>
        <v>1232</v>
      </c>
      <c r="P487" s="15">
        <f t="shared" si="73"/>
        <v>1211</v>
      </c>
      <c r="Q487" s="15">
        <f t="shared" si="74"/>
        <v>1190</v>
      </c>
      <c r="R487" s="15">
        <f t="shared" si="75"/>
        <v>1168</v>
      </c>
      <c r="S487" s="15">
        <f t="shared" si="76"/>
        <v>1062</v>
      </c>
      <c r="T487" s="15">
        <f t="shared" si="77"/>
        <v>977</v>
      </c>
      <c r="U487" s="15">
        <f t="shared" si="78"/>
        <v>850</v>
      </c>
      <c r="V487" s="15">
        <f t="shared" si="79"/>
        <v>0</v>
      </c>
    </row>
    <row r="488" spans="1:22" ht="16.5" customHeight="1">
      <c r="A488" s="7">
        <v>478</v>
      </c>
      <c r="B488" s="19"/>
      <c r="C488" s="72" t="s">
        <v>332</v>
      </c>
      <c r="D488" s="86" t="s">
        <v>2247</v>
      </c>
      <c r="E488" s="15">
        <v>1800</v>
      </c>
      <c r="F488" s="114">
        <f t="shared" si="80"/>
        <v>450</v>
      </c>
      <c r="G488" s="18"/>
      <c r="H488" s="24" t="s">
        <v>2908</v>
      </c>
      <c r="I488" s="22" t="s">
        <v>2905</v>
      </c>
      <c r="J488" s="31" t="s">
        <v>2092</v>
      </c>
      <c r="K488" s="31" t="s">
        <v>566</v>
      </c>
      <c r="L488" s="31"/>
      <c r="M488" s="3"/>
      <c r="N488" s="33">
        <f t="shared" si="71"/>
        <v>1342</v>
      </c>
      <c r="O488" s="15">
        <f t="shared" si="72"/>
        <v>1305</v>
      </c>
      <c r="P488" s="15">
        <f t="shared" si="73"/>
        <v>1282</v>
      </c>
      <c r="Q488" s="15">
        <f t="shared" si="74"/>
        <v>1260</v>
      </c>
      <c r="R488" s="15">
        <f t="shared" si="75"/>
        <v>1237</v>
      </c>
      <c r="S488" s="15">
        <f t="shared" si="76"/>
        <v>1125</v>
      </c>
      <c r="T488" s="15">
        <f t="shared" si="77"/>
        <v>1035</v>
      </c>
      <c r="U488" s="15">
        <f t="shared" si="78"/>
        <v>900</v>
      </c>
      <c r="V488" s="15">
        <f t="shared" si="79"/>
        <v>0</v>
      </c>
    </row>
    <row r="489" spans="1:22" ht="16.5" customHeight="1">
      <c r="A489" s="7">
        <v>479</v>
      </c>
      <c r="B489" s="19"/>
      <c r="C489" s="72" t="s">
        <v>333</v>
      </c>
      <c r="D489" s="86" t="s">
        <v>2247</v>
      </c>
      <c r="E489" s="15">
        <v>1900</v>
      </c>
      <c r="F489" s="114">
        <f t="shared" si="80"/>
        <v>475</v>
      </c>
      <c r="G489" s="18"/>
      <c r="H489" s="29" t="s">
        <v>2906</v>
      </c>
      <c r="I489" s="29" t="s">
        <v>2906</v>
      </c>
      <c r="J489" s="31" t="s">
        <v>2092</v>
      </c>
      <c r="K489" s="31" t="s">
        <v>566</v>
      </c>
      <c r="L489" s="31"/>
      <c r="M489" s="3"/>
      <c r="N489" s="33">
        <f t="shared" si="71"/>
        <v>1417</v>
      </c>
      <c r="O489" s="15">
        <f t="shared" si="72"/>
        <v>1377</v>
      </c>
      <c r="P489" s="15">
        <f t="shared" si="73"/>
        <v>1353</v>
      </c>
      <c r="Q489" s="15">
        <f t="shared" si="74"/>
        <v>1330</v>
      </c>
      <c r="R489" s="15">
        <f t="shared" si="75"/>
        <v>1306</v>
      </c>
      <c r="S489" s="15">
        <f t="shared" si="76"/>
        <v>1187</v>
      </c>
      <c r="T489" s="15">
        <f t="shared" si="77"/>
        <v>1092</v>
      </c>
      <c r="U489" s="15">
        <f t="shared" si="78"/>
        <v>950</v>
      </c>
      <c r="V489" s="15">
        <f t="shared" si="79"/>
        <v>0</v>
      </c>
    </row>
    <row r="490" spans="1:22" ht="16.5" customHeight="1">
      <c r="A490" s="7">
        <v>480</v>
      </c>
      <c r="B490" s="19"/>
      <c r="C490" s="77" t="s">
        <v>334</v>
      </c>
      <c r="D490" s="86" t="s">
        <v>2248</v>
      </c>
      <c r="E490" s="15">
        <v>1600</v>
      </c>
      <c r="F490" s="114">
        <f t="shared" si="80"/>
        <v>400</v>
      </c>
      <c r="G490" s="18"/>
      <c r="H490" s="20" t="s">
        <v>2909</v>
      </c>
      <c r="I490" s="20" t="s">
        <v>2909</v>
      </c>
      <c r="J490" s="31" t="s">
        <v>2086</v>
      </c>
      <c r="K490" s="31" t="s">
        <v>566</v>
      </c>
      <c r="L490" s="31" t="s">
        <v>570</v>
      </c>
      <c r="M490" s="3"/>
      <c r="N490" s="33">
        <f t="shared" si="71"/>
        <v>1193</v>
      </c>
      <c r="O490" s="15">
        <f t="shared" si="72"/>
        <v>1160</v>
      </c>
      <c r="P490" s="15">
        <f t="shared" si="73"/>
        <v>1140</v>
      </c>
      <c r="Q490" s="15">
        <f t="shared" si="74"/>
        <v>1120</v>
      </c>
      <c r="R490" s="15">
        <f t="shared" si="75"/>
        <v>1100</v>
      </c>
      <c r="S490" s="15">
        <f t="shared" si="76"/>
        <v>1000</v>
      </c>
      <c r="T490" s="15">
        <f t="shared" si="77"/>
        <v>920</v>
      </c>
      <c r="U490" s="15">
        <f t="shared" si="78"/>
        <v>800</v>
      </c>
      <c r="V490" s="15">
        <f t="shared" si="79"/>
        <v>0</v>
      </c>
    </row>
    <row r="491" spans="1:22" ht="16.5" customHeight="1">
      <c r="A491" s="7">
        <v>481</v>
      </c>
      <c r="B491" s="19"/>
      <c r="C491" s="77" t="s">
        <v>335</v>
      </c>
      <c r="D491" s="86" t="s">
        <v>2248</v>
      </c>
      <c r="E491" s="15">
        <v>3800</v>
      </c>
      <c r="F491" s="114">
        <f t="shared" si="80"/>
        <v>950</v>
      </c>
      <c r="G491" s="18"/>
      <c r="H491" s="25" t="s">
        <v>2901</v>
      </c>
      <c r="I491" s="25" t="s">
        <v>2901</v>
      </c>
      <c r="J491" s="31" t="s">
        <v>2086</v>
      </c>
      <c r="K491" s="31" t="s">
        <v>565</v>
      </c>
      <c r="L491" s="31"/>
      <c r="M491" s="3"/>
      <c r="N491" s="33">
        <f t="shared" si="71"/>
        <v>2835</v>
      </c>
      <c r="O491" s="15">
        <f t="shared" si="72"/>
        <v>2755</v>
      </c>
      <c r="P491" s="15">
        <f t="shared" si="73"/>
        <v>2707</v>
      </c>
      <c r="Q491" s="15">
        <f t="shared" si="74"/>
        <v>2660</v>
      </c>
      <c r="R491" s="15">
        <f t="shared" si="75"/>
        <v>2612</v>
      </c>
      <c r="S491" s="15">
        <f t="shared" si="76"/>
        <v>2375</v>
      </c>
      <c r="T491" s="15">
        <f t="shared" si="77"/>
        <v>2185</v>
      </c>
      <c r="U491" s="15">
        <f t="shared" si="78"/>
        <v>1900</v>
      </c>
      <c r="V491" s="15">
        <f t="shared" si="79"/>
        <v>0</v>
      </c>
    </row>
    <row r="492" spans="1:22" ht="16.5" customHeight="1">
      <c r="A492" s="7">
        <v>482</v>
      </c>
      <c r="B492" s="19"/>
      <c r="C492" s="77" t="s">
        <v>336</v>
      </c>
      <c r="D492" s="86" t="s">
        <v>2248</v>
      </c>
      <c r="E492" s="15">
        <v>3500</v>
      </c>
      <c r="F492" s="114">
        <f t="shared" si="80"/>
        <v>875</v>
      </c>
      <c r="G492" s="18" t="s">
        <v>550</v>
      </c>
      <c r="H492" s="22" t="s">
        <v>2905</v>
      </c>
      <c r="I492" s="22" t="s">
        <v>2905</v>
      </c>
      <c r="J492" s="31" t="s">
        <v>2086</v>
      </c>
      <c r="K492" s="31" t="s">
        <v>565</v>
      </c>
      <c r="L492" s="31"/>
      <c r="M492" s="3" t="s">
        <v>2133</v>
      </c>
      <c r="N492" s="33">
        <f t="shared" si="71"/>
        <v>2611</v>
      </c>
      <c r="O492" s="15">
        <f t="shared" si="72"/>
        <v>2537</v>
      </c>
      <c r="P492" s="15">
        <f t="shared" si="73"/>
        <v>2493</v>
      </c>
      <c r="Q492" s="15">
        <f t="shared" si="74"/>
        <v>2450</v>
      </c>
      <c r="R492" s="15">
        <f t="shared" si="75"/>
        <v>2406</v>
      </c>
      <c r="S492" s="15">
        <f t="shared" si="76"/>
        <v>2187</v>
      </c>
      <c r="T492" s="15">
        <f t="shared" si="77"/>
        <v>2012</v>
      </c>
      <c r="U492" s="15">
        <f t="shared" si="78"/>
        <v>1750</v>
      </c>
      <c r="V492" s="15">
        <f t="shared" si="79"/>
        <v>0</v>
      </c>
    </row>
    <row r="493" spans="1:22" ht="16.5" customHeight="1">
      <c r="A493" s="7">
        <v>483</v>
      </c>
      <c r="B493" s="19"/>
      <c r="C493" s="77" t="s">
        <v>2074</v>
      </c>
      <c r="D493" s="86" t="s">
        <v>2248</v>
      </c>
      <c r="E493" s="15">
        <v>3200</v>
      </c>
      <c r="F493" s="114">
        <f t="shared" si="80"/>
        <v>800</v>
      </c>
      <c r="G493" s="18"/>
      <c r="H493" s="25" t="s">
        <v>2901</v>
      </c>
      <c r="I493" s="29" t="s">
        <v>2906</v>
      </c>
      <c r="J493" s="31" t="s">
        <v>2086</v>
      </c>
      <c r="K493" s="31" t="s">
        <v>567</v>
      </c>
      <c r="L493" s="31"/>
      <c r="M493" s="3"/>
      <c r="N493" s="33">
        <f t="shared" si="71"/>
        <v>2387</v>
      </c>
      <c r="O493" s="15">
        <f t="shared" si="72"/>
        <v>2320</v>
      </c>
      <c r="P493" s="15">
        <f t="shared" si="73"/>
        <v>2280</v>
      </c>
      <c r="Q493" s="15">
        <f t="shared" si="74"/>
        <v>2240</v>
      </c>
      <c r="R493" s="15">
        <f t="shared" si="75"/>
        <v>2200</v>
      </c>
      <c r="S493" s="15">
        <f t="shared" si="76"/>
        <v>2000</v>
      </c>
      <c r="T493" s="15">
        <f t="shared" si="77"/>
        <v>1840</v>
      </c>
      <c r="U493" s="15">
        <f t="shared" si="78"/>
        <v>1600</v>
      </c>
      <c r="V493" s="15">
        <f t="shared" si="79"/>
        <v>0</v>
      </c>
    </row>
    <row r="494" spans="1:22" ht="16.5" customHeight="1">
      <c r="A494" s="7">
        <v>484</v>
      </c>
      <c r="B494" s="19"/>
      <c r="C494" s="77" t="s">
        <v>337</v>
      </c>
      <c r="D494" s="86" t="s">
        <v>2248</v>
      </c>
      <c r="E494" s="15">
        <v>1300</v>
      </c>
      <c r="F494" s="114">
        <f t="shared" si="80"/>
        <v>325</v>
      </c>
      <c r="G494" s="18"/>
      <c r="H494" s="20" t="s">
        <v>2909</v>
      </c>
      <c r="I494" s="69" t="s">
        <v>2903</v>
      </c>
      <c r="J494" s="31" t="s">
        <v>2086</v>
      </c>
      <c r="K494" s="31" t="s">
        <v>566</v>
      </c>
      <c r="L494" s="31"/>
      <c r="M494" s="3"/>
      <c r="N494" s="33">
        <f t="shared" si="71"/>
        <v>969</v>
      </c>
      <c r="O494" s="15">
        <f t="shared" si="72"/>
        <v>942</v>
      </c>
      <c r="P494" s="15">
        <f t="shared" si="73"/>
        <v>926</v>
      </c>
      <c r="Q494" s="15">
        <f t="shared" si="74"/>
        <v>910</v>
      </c>
      <c r="R494" s="15">
        <f t="shared" si="75"/>
        <v>893</v>
      </c>
      <c r="S494" s="15">
        <f t="shared" si="76"/>
        <v>812</v>
      </c>
      <c r="T494" s="15">
        <f t="shared" si="77"/>
        <v>747</v>
      </c>
      <c r="U494" s="15">
        <f t="shared" si="78"/>
        <v>650</v>
      </c>
      <c r="V494" s="15">
        <f t="shared" si="79"/>
        <v>0</v>
      </c>
    </row>
    <row r="495" spans="1:22" ht="16.5" customHeight="1">
      <c r="A495" s="7">
        <v>485</v>
      </c>
      <c r="B495" s="19"/>
      <c r="C495" s="77" t="s">
        <v>338</v>
      </c>
      <c r="D495" s="86" t="s">
        <v>2248</v>
      </c>
      <c r="E495" s="15">
        <v>1900</v>
      </c>
      <c r="F495" s="114">
        <f t="shared" si="80"/>
        <v>475</v>
      </c>
      <c r="G495" s="18"/>
      <c r="H495" s="20" t="s">
        <v>2909</v>
      </c>
      <c r="I495" s="25" t="s">
        <v>2901</v>
      </c>
      <c r="J495" s="31" t="s">
        <v>2098</v>
      </c>
      <c r="K495" s="31" t="s">
        <v>567</v>
      </c>
      <c r="L495" s="31"/>
      <c r="M495" s="3"/>
      <c r="N495" s="33">
        <f t="shared" si="71"/>
        <v>1417</v>
      </c>
      <c r="O495" s="15">
        <f t="shared" si="72"/>
        <v>1377</v>
      </c>
      <c r="P495" s="15">
        <f t="shared" si="73"/>
        <v>1353</v>
      </c>
      <c r="Q495" s="15">
        <f t="shared" si="74"/>
        <v>1330</v>
      </c>
      <c r="R495" s="15">
        <f t="shared" si="75"/>
        <v>1306</v>
      </c>
      <c r="S495" s="15">
        <f t="shared" si="76"/>
        <v>1187</v>
      </c>
      <c r="T495" s="15">
        <f t="shared" si="77"/>
        <v>1092</v>
      </c>
      <c r="U495" s="15">
        <f t="shared" si="78"/>
        <v>950</v>
      </c>
      <c r="V495" s="15">
        <f t="shared" si="79"/>
        <v>0</v>
      </c>
    </row>
    <row r="496" spans="1:22" ht="16.5" customHeight="1">
      <c r="A496" s="7">
        <v>486</v>
      </c>
      <c r="B496" s="19"/>
      <c r="C496" s="77" t="s">
        <v>339</v>
      </c>
      <c r="D496" s="86" t="s">
        <v>2248</v>
      </c>
      <c r="E496" s="15">
        <v>1800</v>
      </c>
      <c r="F496" s="114">
        <f t="shared" si="80"/>
        <v>450</v>
      </c>
      <c r="G496" s="18"/>
      <c r="H496" s="20" t="s">
        <v>2909</v>
      </c>
      <c r="I496" s="20" t="s">
        <v>2909</v>
      </c>
      <c r="J496" s="31" t="s">
        <v>2086</v>
      </c>
      <c r="K496" s="31" t="s">
        <v>566</v>
      </c>
      <c r="L496" s="31"/>
      <c r="M496" s="3"/>
      <c r="N496" s="33">
        <f t="shared" si="71"/>
        <v>1342</v>
      </c>
      <c r="O496" s="15">
        <f t="shared" si="72"/>
        <v>1305</v>
      </c>
      <c r="P496" s="15">
        <f t="shared" si="73"/>
        <v>1282</v>
      </c>
      <c r="Q496" s="15">
        <f t="shared" si="74"/>
        <v>1260</v>
      </c>
      <c r="R496" s="15">
        <f t="shared" si="75"/>
        <v>1237</v>
      </c>
      <c r="S496" s="15">
        <f t="shared" si="76"/>
        <v>1125</v>
      </c>
      <c r="T496" s="15">
        <f t="shared" si="77"/>
        <v>1035</v>
      </c>
      <c r="U496" s="15">
        <f t="shared" si="78"/>
        <v>900</v>
      </c>
      <c r="V496" s="15">
        <f t="shared" si="79"/>
        <v>0</v>
      </c>
    </row>
    <row r="497" spans="1:22" ht="16.5" customHeight="1">
      <c r="A497" s="7">
        <v>487</v>
      </c>
      <c r="B497" s="19"/>
      <c r="C497" s="77" t="s">
        <v>340</v>
      </c>
      <c r="D497" s="86" t="s">
        <v>2248</v>
      </c>
      <c r="E497" s="15">
        <v>1700</v>
      </c>
      <c r="F497" s="114">
        <f t="shared" si="80"/>
        <v>425</v>
      </c>
      <c r="G497" s="18"/>
      <c r="H497" s="22" t="s">
        <v>2905</v>
      </c>
      <c r="I497" s="20" t="s">
        <v>2909</v>
      </c>
      <c r="J497" s="31" t="s">
        <v>2086</v>
      </c>
      <c r="K497" s="31" t="s">
        <v>566</v>
      </c>
      <c r="L497" s="31"/>
      <c r="M497" s="3"/>
      <c r="N497" s="33">
        <f t="shared" ref="N497:N524" si="81">ROUNDDOWN(F497*2.9844,0)</f>
        <v>1268</v>
      </c>
      <c r="O497" s="15">
        <f t="shared" ref="O497:O524" si="82">ROUNDDOWN(F497*2.9,0)</f>
        <v>1232</v>
      </c>
      <c r="P497" s="15">
        <f t="shared" ref="P497:P524" si="83">ROUNDDOWN(F497*2.85,0)</f>
        <v>1211</v>
      </c>
      <c r="Q497" s="15">
        <f t="shared" ref="Q497:Q524" si="84">ROUNDDOWN(F497*2.8,0)</f>
        <v>1190</v>
      </c>
      <c r="R497" s="15">
        <f t="shared" ref="R497:R524" si="85">ROUNDDOWN(F497*2.75,0)</f>
        <v>1168</v>
      </c>
      <c r="S497" s="15">
        <f t="shared" ref="S497:S524" si="86">ROUNDDOWN(F497*2.5,0)</f>
        <v>1062</v>
      </c>
      <c r="T497" s="15">
        <f t="shared" ref="T497:T524" si="87">ROUNDDOWN(F497*2.3,0)</f>
        <v>977</v>
      </c>
      <c r="U497" s="15">
        <f t="shared" ref="U497:U524" si="88">ROUNDDOWN(F497*2,0)</f>
        <v>850</v>
      </c>
      <c r="V497" s="15">
        <f t="shared" ref="V497:V524" si="89">ROUNDDOWN(F497*0,0)</f>
        <v>0</v>
      </c>
    </row>
    <row r="498" spans="1:22" ht="16.5" customHeight="1">
      <c r="A498" s="7">
        <v>488</v>
      </c>
      <c r="B498" s="19"/>
      <c r="C498" s="72" t="s">
        <v>341</v>
      </c>
      <c r="D498" s="3" t="s">
        <v>2139</v>
      </c>
      <c r="E498" s="15">
        <v>1000</v>
      </c>
      <c r="F498" s="114">
        <f t="shared" si="80"/>
        <v>250</v>
      </c>
      <c r="G498" s="18"/>
      <c r="H498" s="29" t="s">
        <v>2906</v>
      </c>
      <c r="I498" s="29" t="s">
        <v>2906</v>
      </c>
      <c r="J498" s="31" t="s">
        <v>2114</v>
      </c>
      <c r="K498" s="31" t="s">
        <v>566</v>
      </c>
      <c r="L498" s="31" t="s">
        <v>570</v>
      </c>
      <c r="M498" s="3"/>
      <c r="N498" s="33">
        <f t="shared" si="81"/>
        <v>746</v>
      </c>
      <c r="O498" s="15">
        <f t="shared" si="82"/>
        <v>725</v>
      </c>
      <c r="P498" s="15">
        <f t="shared" si="83"/>
        <v>712</v>
      </c>
      <c r="Q498" s="15">
        <f t="shared" si="84"/>
        <v>700</v>
      </c>
      <c r="R498" s="15">
        <f t="shared" si="85"/>
        <v>687</v>
      </c>
      <c r="S498" s="15">
        <f t="shared" si="86"/>
        <v>625</v>
      </c>
      <c r="T498" s="15">
        <f t="shared" si="87"/>
        <v>575</v>
      </c>
      <c r="U498" s="15">
        <f t="shared" si="88"/>
        <v>500</v>
      </c>
      <c r="V498" s="15">
        <f t="shared" si="89"/>
        <v>0</v>
      </c>
    </row>
    <row r="499" spans="1:22" ht="16.5" customHeight="1">
      <c r="A499" s="7">
        <v>489</v>
      </c>
      <c r="B499" s="19"/>
      <c r="C499" s="77" t="s">
        <v>342</v>
      </c>
      <c r="D499" s="3" t="s">
        <v>2154</v>
      </c>
      <c r="E499" s="15">
        <v>1400</v>
      </c>
      <c r="F499" s="114">
        <f t="shared" si="80"/>
        <v>350</v>
      </c>
      <c r="G499" s="18"/>
      <c r="H499" s="81" t="s">
        <v>2912</v>
      </c>
      <c r="I499" s="28" t="s">
        <v>557</v>
      </c>
      <c r="J499" s="31" t="s">
        <v>2086</v>
      </c>
      <c r="K499" s="31" t="s">
        <v>566</v>
      </c>
      <c r="L499" s="31"/>
      <c r="M499" s="3"/>
      <c r="N499" s="33">
        <f t="shared" si="81"/>
        <v>1044</v>
      </c>
      <c r="O499" s="15">
        <f t="shared" si="82"/>
        <v>1015</v>
      </c>
      <c r="P499" s="15">
        <f t="shared" si="83"/>
        <v>997</v>
      </c>
      <c r="Q499" s="15">
        <f t="shared" si="84"/>
        <v>980</v>
      </c>
      <c r="R499" s="15">
        <f t="shared" si="85"/>
        <v>962</v>
      </c>
      <c r="S499" s="15">
        <f t="shared" si="86"/>
        <v>875</v>
      </c>
      <c r="T499" s="15">
        <f t="shared" si="87"/>
        <v>805</v>
      </c>
      <c r="U499" s="15">
        <f t="shared" si="88"/>
        <v>700</v>
      </c>
      <c r="V499" s="15">
        <f t="shared" si="89"/>
        <v>0</v>
      </c>
    </row>
    <row r="500" spans="1:22" ht="16.5" customHeight="1">
      <c r="A500" s="7">
        <v>490</v>
      </c>
      <c r="B500" s="19"/>
      <c r="C500" s="77" t="s">
        <v>343</v>
      </c>
      <c r="D500" s="3" t="s">
        <v>2154</v>
      </c>
      <c r="E500" s="15">
        <v>1100</v>
      </c>
      <c r="F500" s="114">
        <f t="shared" si="80"/>
        <v>275</v>
      </c>
      <c r="G500" s="18"/>
      <c r="H500" s="23" t="s">
        <v>2900</v>
      </c>
      <c r="I500" s="23" t="s">
        <v>2900</v>
      </c>
      <c r="J500" s="31" t="s">
        <v>2098</v>
      </c>
      <c r="K500" s="31" t="s">
        <v>566</v>
      </c>
      <c r="L500" s="31"/>
      <c r="M500" s="3"/>
      <c r="N500" s="33">
        <f t="shared" si="81"/>
        <v>820</v>
      </c>
      <c r="O500" s="15">
        <f t="shared" si="82"/>
        <v>797</v>
      </c>
      <c r="P500" s="15">
        <f t="shared" si="83"/>
        <v>783</v>
      </c>
      <c r="Q500" s="15">
        <f t="shared" si="84"/>
        <v>770</v>
      </c>
      <c r="R500" s="15">
        <f t="shared" si="85"/>
        <v>756</v>
      </c>
      <c r="S500" s="15">
        <f t="shared" si="86"/>
        <v>687</v>
      </c>
      <c r="T500" s="15">
        <f t="shared" si="87"/>
        <v>632</v>
      </c>
      <c r="U500" s="15">
        <f t="shared" si="88"/>
        <v>550</v>
      </c>
      <c r="V500" s="15">
        <f t="shared" si="89"/>
        <v>0</v>
      </c>
    </row>
    <row r="501" spans="1:22" ht="16.5" customHeight="1">
      <c r="A501" s="7">
        <v>491</v>
      </c>
      <c r="B501" s="19"/>
      <c r="C501" s="77" t="s">
        <v>344</v>
      </c>
      <c r="D501" s="3" t="s">
        <v>2154</v>
      </c>
      <c r="E501" s="15">
        <v>500</v>
      </c>
      <c r="F501" s="114">
        <f t="shared" si="80"/>
        <v>125</v>
      </c>
      <c r="G501" s="18"/>
      <c r="H501" s="28" t="s">
        <v>557</v>
      </c>
      <c r="I501" s="28" t="s">
        <v>557</v>
      </c>
      <c r="J501" s="31" t="s">
        <v>2098</v>
      </c>
      <c r="K501" s="31" t="s">
        <v>566</v>
      </c>
      <c r="L501" s="31"/>
      <c r="M501" s="3"/>
      <c r="N501" s="33">
        <f t="shared" si="81"/>
        <v>373</v>
      </c>
      <c r="O501" s="15">
        <f t="shared" si="82"/>
        <v>362</v>
      </c>
      <c r="P501" s="15">
        <f t="shared" si="83"/>
        <v>356</v>
      </c>
      <c r="Q501" s="15">
        <f t="shared" si="84"/>
        <v>350</v>
      </c>
      <c r="R501" s="15">
        <f t="shared" si="85"/>
        <v>343</v>
      </c>
      <c r="S501" s="15">
        <f t="shared" si="86"/>
        <v>312</v>
      </c>
      <c r="T501" s="15">
        <f t="shared" si="87"/>
        <v>287</v>
      </c>
      <c r="U501" s="15">
        <f t="shared" si="88"/>
        <v>250</v>
      </c>
      <c r="V501" s="15">
        <f t="shared" si="89"/>
        <v>0</v>
      </c>
    </row>
    <row r="502" spans="1:22" ht="16.5" customHeight="1">
      <c r="A502" s="7">
        <v>492</v>
      </c>
      <c r="B502" s="19"/>
      <c r="C502" s="77" t="s">
        <v>345</v>
      </c>
      <c r="D502" s="3" t="s">
        <v>2154</v>
      </c>
      <c r="E502" s="15">
        <v>400</v>
      </c>
      <c r="F502" s="114">
        <f t="shared" si="80"/>
        <v>100</v>
      </c>
      <c r="G502" s="18"/>
      <c r="H502" s="29" t="s">
        <v>2906</v>
      </c>
      <c r="I502" s="22" t="s">
        <v>2905</v>
      </c>
      <c r="J502" s="31" t="s">
        <v>2098</v>
      </c>
      <c r="K502" s="31" t="s">
        <v>566</v>
      </c>
      <c r="L502" s="31"/>
      <c r="M502" s="3"/>
      <c r="N502" s="33">
        <f t="shared" si="81"/>
        <v>298</v>
      </c>
      <c r="O502" s="15">
        <f t="shared" si="82"/>
        <v>290</v>
      </c>
      <c r="P502" s="15">
        <f t="shared" si="83"/>
        <v>285</v>
      </c>
      <c r="Q502" s="15">
        <f t="shared" si="84"/>
        <v>280</v>
      </c>
      <c r="R502" s="15">
        <f t="shared" si="85"/>
        <v>275</v>
      </c>
      <c r="S502" s="15">
        <f t="shared" si="86"/>
        <v>250</v>
      </c>
      <c r="T502" s="15">
        <f t="shared" si="87"/>
        <v>230</v>
      </c>
      <c r="U502" s="15">
        <f t="shared" si="88"/>
        <v>200</v>
      </c>
      <c r="V502" s="15">
        <f t="shared" si="89"/>
        <v>0</v>
      </c>
    </row>
    <row r="503" spans="1:22" ht="16.5" customHeight="1">
      <c r="A503" s="7">
        <v>493</v>
      </c>
      <c r="B503" s="19"/>
      <c r="C503" s="72" t="s">
        <v>346</v>
      </c>
      <c r="D503" s="3" t="s">
        <v>2155</v>
      </c>
      <c r="E503" s="15">
        <v>3600</v>
      </c>
      <c r="F503" s="114">
        <f t="shared" si="80"/>
        <v>900</v>
      </c>
      <c r="G503" s="18" t="s">
        <v>2088</v>
      </c>
      <c r="H503" s="28" t="s">
        <v>557</v>
      </c>
      <c r="I503" s="28" t="s">
        <v>557</v>
      </c>
      <c r="J503" s="31" t="s">
        <v>2086</v>
      </c>
      <c r="K503" s="31" t="s">
        <v>566</v>
      </c>
      <c r="L503" s="31"/>
      <c r="M503" s="3"/>
      <c r="N503" s="33">
        <f t="shared" si="81"/>
        <v>2685</v>
      </c>
      <c r="O503" s="15">
        <f t="shared" si="82"/>
        <v>2610</v>
      </c>
      <c r="P503" s="15">
        <f t="shared" si="83"/>
        <v>2565</v>
      </c>
      <c r="Q503" s="15">
        <f t="shared" si="84"/>
        <v>2520</v>
      </c>
      <c r="R503" s="15">
        <f t="shared" si="85"/>
        <v>2475</v>
      </c>
      <c r="S503" s="15">
        <f t="shared" si="86"/>
        <v>2250</v>
      </c>
      <c r="T503" s="15">
        <f t="shared" si="87"/>
        <v>2070</v>
      </c>
      <c r="U503" s="15">
        <f t="shared" si="88"/>
        <v>1800</v>
      </c>
      <c r="V503" s="15">
        <f t="shared" si="89"/>
        <v>0</v>
      </c>
    </row>
    <row r="504" spans="1:22" ht="16.5" customHeight="1">
      <c r="A504" s="7">
        <v>494</v>
      </c>
      <c r="B504" s="19"/>
      <c r="C504" s="72" t="s">
        <v>347</v>
      </c>
      <c r="D504" s="3" t="s">
        <v>2155</v>
      </c>
      <c r="E504" s="15">
        <v>3600</v>
      </c>
      <c r="F504" s="114">
        <f t="shared" si="80"/>
        <v>900</v>
      </c>
      <c r="G504" s="18"/>
      <c r="H504" s="28" t="s">
        <v>557</v>
      </c>
      <c r="I504" s="28" t="s">
        <v>557</v>
      </c>
      <c r="J504" s="31" t="s">
        <v>2086</v>
      </c>
      <c r="K504" s="31" t="s">
        <v>566</v>
      </c>
      <c r="L504" s="31"/>
      <c r="M504" s="3"/>
      <c r="N504" s="33">
        <f t="shared" si="81"/>
        <v>2685</v>
      </c>
      <c r="O504" s="15">
        <f t="shared" si="82"/>
        <v>2610</v>
      </c>
      <c r="P504" s="15">
        <f t="shared" si="83"/>
        <v>2565</v>
      </c>
      <c r="Q504" s="15">
        <f t="shared" si="84"/>
        <v>2520</v>
      </c>
      <c r="R504" s="15">
        <f t="shared" si="85"/>
        <v>2475</v>
      </c>
      <c r="S504" s="15">
        <f t="shared" si="86"/>
        <v>2250</v>
      </c>
      <c r="T504" s="15">
        <f t="shared" si="87"/>
        <v>2070</v>
      </c>
      <c r="U504" s="15">
        <f t="shared" si="88"/>
        <v>1800</v>
      </c>
      <c r="V504" s="15">
        <f t="shared" si="89"/>
        <v>0</v>
      </c>
    </row>
    <row r="505" spans="1:22" ht="16.5" customHeight="1">
      <c r="A505" s="7">
        <v>495</v>
      </c>
      <c r="B505" s="19"/>
      <c r="C505" s="72" t="s">
        <v>348</v>
      </c>
      <c r="D505" s="3" t="s">
        <v>2155</v>
      </c>
      <c r="E505" s="15">
        <v>3600</v>
      </c>
      <c r="F505" s="114">
        <f t="shared" si="80"/>
        <v>900</v>
      </c>
      <c r="G505" s="18"/>
      <c r="H505" s="28" t="s">
        <v>557</v>
      </c>
      <c r="I505" s="28" t="s">
        <v>557</v>
      </c>
      <c r="J505" s="31" t="s">
        <v>2086</v>
      </c>
      <c r="K505" s="31" t="s">
        <v>566</v>
      </c>
      <c r="L505" s="31"/>
      <c r="M505" s="3"/>
      <c r="N505" s="33">
        <f t="shared" si="81"/>
        <v>2685</v>
      </c>
      <c r="O505" s="15">
        <f t="shared" si="82"/>
        <v>2610</v>
      </c>
      <c r="P505" s="15">
        <f t="shared" si="83"/>
        <v>2565</v>
      </c>
      <c r="Q505" s="15">
        <f t="shared" si="84"/>
        <v>2520</v>
      </c>
      <c r="R505" s="15">
        <f t="shared" si="85"/>
        <v>2475</v>
      </c>
      <c r="S505" s="15">
        <f t="shared" si="86"/>
        <v>2250</v>
      </c>
      <c r="T505" s="15">
        <f t="shared" si="87"/>
        <v>2070</v>
      </c>
      <c r="U505" s="15">
        <f t="shared" si="88"/>
        <v>1800</v>
      </c>
      <c r="V505" s="15">
        <f t="shared" si="89"/>
        <v>0</v>
      </c>
    </row>
    <row r="506" spans="1:22" ht="16.5" customHeight="1">
      <c r="A506" s="7">
        <v>496</v>
      </c>
      <c r="B506" s="19"/>
      <c r="C506" s="72" t="s">
        <v>349</v>
      </c>
      <c r="D506" s="3" t="s">
        <v>2155</v>
      </c>
      <c r="E506" s="15">
        <v>1800</v>
      </c>
      <c r="F506" s="114">
        <f t="shared" si="80"/>
        <v>450</v>
      </c>
      <c r="G506" s="18"/>
      <c r="H506" s="28" t="s">
        <v>557</v>
      </c>
      <c r="I506" s="28" t="s">
        <v>557</v>
      </c>
      <c r="J506" s="31" t="s">
        <v>2086</v>
      </c>
      <c r="K506" s="31" t="s">
        <v>566</v>
      </c>
      <c r="L506" s="31"/>
      <c r="M506" s="3"/>
      <c r="N506" s="33">
        <f t="shared" si="81"/>
        <v>1342</v>
      </c>
      <c r="O506" s="15">
        <f t="shared" si="82"/>
        <v>1305</v>
      </c>
      <c r="P506" s="15">
        <f t="shared" si="83"/>
        <v>1282</v>
      </c>
      <c r="Q506" s="15">
        <f t="shared" si="84"/>
        <v>1260</v>
      </c>
      <c r="R506" s="15">
        <f t="shared" si="85"/>
        <v>1237</v>
      </c>
      <c r="S506" s="15">
        <f t="shared" si="86"/>
        <v>1125</v>
      </c>
      <c r="T506" s="15">
        <f t="shared" si="87"/>
        <v>1035</v>
      </c>
      <c r="U506" s="15">
        <f t="shared" si="88"/>
        <v>900</v>
      </c>
      <c r="V506" s="15">
        <f t="shared" si="89"/>
        <v>0</v>
      </c>
    </row>
    <row r="507" spans="1:22" ht="16.5" customHeight="1">
      <c r="A507" s="7">
        <v>497</v>
      </c>
      <c r="B507" s="19"/>
      <c r="C507" s="72" t="s">
        <v>350</v>
      </c>
      <c r="D507" s="3" t="s">
        <v>2155</v>
      </c>
      <c r="E507" s="15">
        <v>3800</v>
      </c>
      <c r="F507" s="114">
        <f t="shared" si="80"/>
        <v>950</v>
      </c>
      <c r="G507" s="18"/>
      <c r="H507" s="20" t="s">
        <v>2909</v>
      </c>
      <c r="I507" s="21" t="s">
        <v>2902</v>
      </c>
      <c r="J507" s="31" t="s">
        <v>2114</v>
      </c>
      <c r="K507" s="31" t="s">
        <v>565</v>
      </c>
      <c r="L507" s="31"/>
      <c r="M507" s="3"/>
      <c r="N507" s="33">
        <f t="shared" si="81"/>
        <v>2835</v>
      </c>
      <c r="O507" s="15">
        <f t="shared" si="82"/>
        <v>2755</v>
      </c>
      <c r="P507" s="15">
        <f t="shared" si="83"/>
        <v>2707</v>
      </c>
      <c r="Q507" s="15">
        <f t="shared" si="84"/>
        <v>2660</v>
      </c>
      <c r="R507" s="15">
        <f t="shared" si="85"/>
        <v>2612</v>
      </c>
      <c r="S507" s="15">
        <f t="shared" si="86"/>
        <v>2375</v>
      </c>
      <c r="T507" s="15">
        <f t="shared" si="87"/>
        <v>2185</v>
      </c>
      <c r="U507" s="15">
        <f t="shared" si="88"/>
        <v>1900</v>
      </c>
      <c r="V507" s="15">
        <f t="shared" si="89"/>
        <v>0</v>
      </c>
    </row>
    <row r="508" spans="1:22" ht="16.5" customHeight="1">
      <c r="A508" s="7">
        <v>498</v>
      </c>
      <c r="B508" s="19"/>
      <c r="C508" s="72" t="s">
        <v>351</v>
      </c>
      <c r="D508" s="3" t="s">
        <v>2155</v>
      </c>
      <c r="E508" s="15">
        <v>3200</v>
      </c>
      <c r="F508" s="114">
        <f t="shared" si="80"/>
        <v>800</v>
      </c>
      <c r="G508" s="18"/>
      <c r="H508" s="20" t="s">
        <v>2909</v>
      </c>
      <c r="I508" s="21" t="s">
        <v>2902</v>
      </c>
      <c r="J508" s="31" t="s">
        <v>2114</v>
      </c>
      <c r="K508" s="31" t="s">
        <v>567</v>
      </c>
      <c r="L508" s="31"/>
      <c r="M508" s="3"/>
      <c r="N508" s="33">
        <f t="shared" si="81"/>
        <v>2387</v>
      </c>
      <c r="O508" s="15">
        <f t="shared" si="82"/>
        <v>2320</v>
      </c>
      <c r="P508" s="15">
        <f t="shared" si="83"/>
        <v>2280</v>
      </c>
      <c r="Q508" s="15">
        <f t="shared" si="84"/>
        <v>2240</v>
      </c>
      <c r="R508" s="15">
        <f t="shared" si="85"/>
        <v>2200</v>
      </c>
      <c r="S508" s="15">
        <f t="shared" si="86"/>
        <v>2000</v>
      </c>
      <c r="T508" s="15">
        <f t="shared" si="87"/>
        <v>1840</v>
      </c>
      <c r="U508" s="15">
        <f t="shared" si="88"/>
        <v>1600</v>
      </c>
      <c r="V508" s="15">
        <f t="shared" si="89"/>
        <v>0</v>
      </c>
    </row>
    <row r="509" spans="1:22" ht="16.5" customHeight="1">
      <c r="A509" s="7">
        <v>499</v>
      </c>
      <c r="B509" s="19"/>
      <c r="C509" s="72" t="s">
        <v>352</v>
      </c>
      <c r="D509" s="3" t="s">
        <v>2155</v>
      </c>
      <c r="E509" s="15">
        <v>4400</v>
      </c>
      <c r="F509" s="114">
        <f t="shared" si="80"/>
        <v>1100</v>
      </c>
      <c r="G509" s="18" t="s">
        <v>550</v>
      </c>
      <c r="H509" s="21" t="s">
        <v>2902</v>
      </c>
      <c r="I509" s="26" t="s">
        <v>2113</v>
      </c>
      <c r="J509" s="31" t="s">
        <v>2114</v>
      </c>
      <c r="K509" s="31" t="s">
        <v>566</v>
      </c>
      <c r="L509" s="31" t="s">
        <v>2586</v>
      </c>
      <c r="M509" s="3"/>
      <c r="N509" s="33">
        <f t="shared" si="81"/>
        <v>3282</v>
      </c>
      <c r="O509" s="15">
        <f t="shared" si="82"/>
        <v>3190</v>
      </c>
      <c r="P509" s="15">
        <f t="shared" si="83"/>
        <v>3135</v>
      </c>
      <c r="Q509" s="15">
        <f t="shared" si="84"/>
        <v>3080</v>
      </c>
      <c r="R509" s="15">
        <f t="shared" si="85"/>
        <v>3025</v>
      </c>
      <c r="S509" s="15">
        <f t="shared" si="86"/>
        <v>2750</v>
      </c>
      <c r="T509" s="15">
        <f t="shared" si="87"/>
        <v>2530</v>
      </c>
      <c r="U509" s="15">
        <f t="shared" si="88"/>
        <v>2200</v>
      </c>
      <c r="V509" s="15">
        <f t="shared" si="89"/>
        <v>0</v>
      </c>
    </row>
    <row r="510" spans="1:22" ht="16.5" customHeight="1">
      <c r="A510" s="7">
        <v>500</v>
      </c>
      <c r="B510" s="19"/>
      <c r="C510" s="72" t="s">
        <v>353</v>
      </c>
      <c r="D510" s="3" t="s">
        <v>2155</v>
      </c>
      <c r="E510" s="15">
        <v>1440</v>
      </c>
      <c r="F510" s="114">
        <f t="shared" si="80"/>
        <v>360</v>
      </c>
      <c r="G510" s="18" t="s">
        <v>2088</v>
      </c>
      <c r="H510" s="28" t="s">
        <v>557</v>
      </c>
      <c r="I510" s="28" t="s">
        <v>557</v>
      </c>
      <c r="J510" s="31" t="s">
        <v>2114</v>
      </c>
      <c r="K510" s="31" t="s">
        <v>566</v>
      </c>
      <c r="L510" s="31"/>
      <c r="M510" s="3"/>
      <c r="N510" s="33">
        <f t="shared" si="81"/>
        <v>1074</v>
      </c>
      <c r="O510" s="15">
        <f t="shared" si="82"/>
        <v>1044</v>
      </c>
      <c r="P510" s="15">
        <f t="shared" si="83"/>
        <v>1026</v>
      </c>
      <c r="Q510" s="15">
        <f t="shared" si="84"/>
        <v>1008</v>
      </c>
      <c r="R510" s="15">
        <f t="shared" si="85"/>
        <v>990</v>
      </c>
      <c r="S510" s="15">
        <f t="shared" si="86"/>
        <v>900</v>
      </c>
      <c r="T510" s="15">
        <f t="shared" si="87"/>
        <v>828</v>
      </c>
      <c r="U510" s="15">
        <f t="shared" si="88"/>
        <v>720</v>
      </c>
      <c r="V510" s="15">
        <f t="shared" si="89"/>
        <v>0</v>
      </c>
    </row>
    <row r="511" spans="1:22" ht="16.5" customHeight="1">
      <c r="A511" s="7">
        <v>501</v>
      </c>
      <c r="B511" s="19"/>
      <c r="C511" s="77" t="s">
        <v>2292</v>
      </c>
      <c r="D511" s="3" t="s">
        <v>2155</v>
      </c>
      <c r="E511" s="15">
        <v>800</v>
      </c>
      <c r="F511" s="114">
        <f t="shared" si="80"/>
        <v>200</v>
      </c>
      <c r="G511" s="18"/>
      <c r="H511" s="20" t="s">
        <v>2909</v>
      </c>
      <c r="I511" s="20" t="s">
        <v>2909</v>
      </c>
      <c r="J511" s="31" t="s">
        <v>2086</v>
      </c>
      <c r="K511" s="31" t="s">
        <v>566</v>
      </c>
      <c r="L511" s="31"/>
      <c r="M511" s="3"/>
      <c r="N511" s="33">
        <f t="shared" si="81"/>
        <v>596</v>
      </c>
      <c r="O511" s="15">
        <f t="shared" si="82"/>
        <v>580</v>
      </c>
      <c r="P511" s="15">
        <f t="shared" si="83"/>
        <v>570</v>
      </c>
      <c r="Q511" s="15">
        <f t="shared" si="84"/>
        <v>560</v>
      </c>
      <c r="R511" s="15">
        <f t="shared" si="85"/>
        <v>550</v>
      </c>
      <c r="S511" s="15">
        <f t="shared" si="86"/>
        <v>500</v>
      </c>
      <c r="T511" s="15">
        <f t="shared" si="87"/>
        <v>460</v>
      </c>
      <c r="U511" s="15">
        <f t="shared" si="88"/>
        <v>400</v>
      </c>
      <c r="V511" s="15">
        <f t="shared" si="89"/>
        <v>0</v>
      </c>
    </row>
    <row r="512" spans="1:22" ht="16.5" customHeight="1">
      <c r="A512" s="7">
        <v>502</v>
      </c>
      <c r="B512" s="19"/>
      <c r="C512" s="77" t="s">
        <v>354</v>
      </c>
      <c r="D512" s="3" t="s">
        <v>2156</v>
      </c>
      <c r="E512" s="15">
        <v>1800</v>
      </c>
      <c r="F512" s="114">
        <f t="shared" si="80"/>
        <v>450</v>
      </c>
      <c r="G512" s="18"/>
      <c r="H512" s="24" t="s">
        <v>2908</v>
      </c>
      <c r="I512" s="24" t="s">
        <v>2908</v>
      </c>
      <c r="J512" s="31" t="s">
        <v>2092</v>
      </c>
      <c r="K512" s="31" t="s">
        <v>567</v>
      </c>
      <c r="L512" s="31"/>
      <c r="M512" s="3"/>
      <c r="N512" s="33">
        <f t="shared" si="81"/>
        <v>1342</v>
      </c>
      <c r="O512" s="15">
        <f t="shared" si="82"/>
        <v>1305</v>
      </c>
      <c r="P512" s="15">
        <f t="shared" si="83"/>
        <v>1282</v>
      </c>
      <c r="Q512" s="15">
        <f t="shared" si="84"/>
        <v>1260</v>
      </c>
      <c r="R512" s="15">
        <f t="shared" si="85"/>
        <v>1237</v>
      </c>
      <c r="S512" s="15">
        <f t="shared" si="86"/>
        <v>1125</v>
      </c>
      <c r="T512" s="15">
        <f t="shared" si="87"/>
        <v>1035</v>
      </c>
      <c r="U512" s="15">
        <f t="shared" si="88"/>
        <v>900</v>
      </c>
      <c r="V512" s="15">
        <f t="shared" si="89"/>
        <v>0</v>
      </c>
    </row>
    <row r="513" spans="1:22" ht="16.5" customHeight="1">
      <c r="A513" s="7">
        <v>503</v>
      </c>
      <c r="B513" s="19"/>
      <c r="C513" s="77" t="s">
        <v>355</v>
      </c>
      <c r="D513" s="3" t="s">
        <v>2156</v>
      </c>
      <c r="E513" s="15">
        <v>1200</v>
      </c>
      <c r="F513" s="114">
        <f t="shared" si="80"/>
        <v>300</v>
      </c>
      <c r="G513" s="18"/>
      <c r="H513" s="22" t="s">
        <v>2905</v>
      </c>
      <c r="I513" s="22" t="s">
        <v>2905</v>
      </c>
      <c r="J513" s="31" t="s">
        <v>2092</v>
      </c>
      <c r="K513" s="31" t="s">
        <v>566</v>
      </c>
      <c r="L513" s="31"/>
      <c r="M513" s="3"/>
      <c r="N513" s="33">
        <f t="shared" si="81"/>
        <v>895</v>
      </c>
      <c r="O513" s="15">
        <f t="shared" si="82"/>
        <v>870</v>
      </c>
      <c r="P513" s="15">
        <f t="shared" si="83"/>
        <v>855</v>
      </c>
      <c r="Q513" s="15">
        <f t="shared" si="84"/>
        <v>840</v>
      </c>
      <c r="R513" s="15">
        <f t="shared" si="85"/>
        <v>825</v>
      </c>
      <c r="S513" s="15">
        <f t="shared" si="86"/>
        <v>750</v>
      </c>
      <c r="T513" s="15">
        <f t="shared" si="87"/>
        <v>690</v>
      </c>
      <c r="U513" s="15">
        <f t="shared" si="88"/>
        <v>600</v>
      </c>
      <c r="V513" s="15">
        <f t="shared" si="89"/>
        <v>0</v>
      </c>
    </row>
    <row r="514" spans="1:22" ht="16.5" customHeight="1">
      <c r="A514" s="7">
        <v>504</v>
      </c>
      <c r="B514" s="19"/>
      <c r="C514" s="77" t="s">
        <v>356</v>
      </c>
      <c r="D514" s="3" t="s">
        <v>2156</v>
      </c>
      <c r="E514" s="15">
        <v>2120</v>
      </c>
      <c r="F514" s="114">
        <f t="shared" si="80"/>
        <v>530</v>
      </c>
      <c r="G514" s="18" t="s">
        <v>2088</v>
      </c>
      <c r="H514" s="22" t="s">
        <v>2905</v>
      </c>
      <c r="I514" s="28" t="s">
        <v>557</v>
      </c>
      <c r="J514" s="31" t="s">
        <v>2092</v>
      </c>
      <c r="K514" s="31" t="s">
        <v>565</v>
      </c>
      <c r="L514" s="31"/>
      <c r="M514" s="3"/>
      <c r="N514" s="33">
        <f t="shared" si="81"/>
        <v>1581</v>
      </c>
      <c r="O514" s="15">
        <f t="shared" si="82"/>
        <v>1537</v>
      </c>
      <c r="P514" s="15">
        <f t="shared" si="83"/>
        <v>1510</v>
      </c>
      <c r="Q514" s="15">
        <f t="shared" si="84"/>
        <v>1484</v>
      </c>
      <c r="R514" s="15">
        <f t="shared" si="85"/>
        <v>1457</v>
      </c>
      <c r="S514" s="15">
        <f t="shared" si="86"/>
        <v>1325</v>
      </c>
      <c r="T514" s="15">
        <f t="shared" si="87"/>
        <v>1219</v>
      </c>
      <c r="U514" s="15">
        <f t="shared" si="88"/>
        <v>1060</v>
      </c>
      <c r="V514" s="15">
        <f t="shared" si="89"/>
        <v>0</v>
      </c>
    </row>
    <row r="515" spans="1:22" ht="16.5" customHeight="1">
      <c r="A515" s="7">
        <v>505</v>
      </c>
      <c r="B515" s="19"/>
      <c r="C515" s="77" t="s">
        <v>357</v>
      </c>
      <c r="D515" s="3" t="s">
        <v>2156</v>
      </c>
      <c r="E515" s="15">
        <v>6200</v>
      </c>
      <c r="F515" s="114">
        <f t="shared" si="80"/>
        <v>1550</v>
      </c>
      <c r="G515" s="18"/>
      <c r="H515" s="22" t="s">
        <v>2905</v>
      </c>
      <c r="I515" s="26" t="s">
        <v>2113</v>
      </c>
      <c r="J515" s="31" t="s">
        <v>2092</v>
      </c>
      <c r="K515" s="31" t="s">
        <v>567</v>
      </c>
      <c r="L515" s="31"/>
      <c r="M515" s="3"/>
      <c r="N515" s="33">
        <f t="shared" si="81"/>
        <v>4625</v>
      </c>
      <c r="O515" s="15">
        <f t="shared" si="82"/>
        <v>4495</v>
      </c>
      <c r="P515" s="15">
        <f t="shared" si="83"/>
        <v>4417</v>
      </c>
      <c r="Q515" s="15">
        <f t="shared" si="84"/>
        <v>4340</v>
      </c>
      <c r="R515" s="15">
        <f t="shared" si="85"/>
        <v>4262</v>
      </c>
      <c r="S515" s="15">
        <f t="shared" si="86"/>
        <v>3875</v>
      </c>
      <c r="T515" s="15">
        <f t="shared" si="87"/>
        <v>3565</v>
      </c>
      <c r="U515" s="15">
        <f t="shared" si="88"/>
        <v>3100</v>
      </c>
      <c r="V515" s="15">
        <f t="shared" si="89"/>
        <v>0</v>
      </c>
    </row>
    <row r="516" spans="1:22" ht="16.5" customHeight="1">
      <c r="A516" s="7">
        <v>506</v>
      </c>
      <c r="B516" s="19"/>
      <c r="C516" s="77" t="s">
        <v>358</v>
      </c>
      <c r="D516" s="3" t="s">
        <v>2156</v>
      </c>
      <c r="E516" s="15">
        <v>1800</v>
      </c>
      <c r="F516" s="114">
        <f t="shared" si="80"/>
        <v>450</v>
      </c>
      <c r="G516" s="18"/>
      <c r="H516" s="24" t="s">
        <v>2908</v>
      </c>
      <c r="I516" s="20" t="s">
        <v>2909</v>
      </c>
      <c r="J516" s="31" t="s">
        <v>2098</v>
      </c>
      <c r="K516" s="31" t="s">
        <v>567</v>
      </c>
      <c r="L516" s="31"/>
      <c r="M516" s="3"/>
      <c r="N516" s="33">
        <f t="shared" si="81"/>
        <v>1342</v>
      </c>
      <c r="O516" s="15">
        <f t="shared" si="82"/>
        <v>1305</v>
      </c>
      <c r="P516" s="15">
        <f t="shared" si="83"/>
        <v>1282</v>
      </c>
      <c r="Q516" s="15">
        <f t="shared" si="84"/>
        <v>1260</v>
      </c>
      <c r="R516" s="15">
        <f t="shared" si="85"/>
        <v>1237</v>
      </c>
      <c r="S516" s="15">
        <f t="shared" si="86"/>
        <v>1125</v>
      </c>
      <c r="T516" s="15">
        <f t="shared" si="87"/>
        <v>1035</v>
      </c>
      <c r="U516" s="15">
        <f t="shared" si="88"/>
        <v>900</v>
      </c>
      <c r="V516" s="15">
        <f t="shared" si="89"/>
        <v>0</v>
      </c>
    </row>
    <row r="517" spans="1:22" ht="16.5" customHeight="1">
      <c r="A517" s="7">
        <v>507</v>
      </c>
      <c r="B517" s="19"/>
      <c r="C517" s="77" t="s">
        <v>359</v>
      </c>
      <c r="D517" s="3" t="s">
        <v>2156</v>
      </c>
      <c r="E517" s="15">
        <v>4200</v>
      </c>
      <c r="F517" s="114">
        <f t="shared" si="80"/>
        <v>1050</v>
      </c>
      <c r="G517" s="18"/>
      <c r="H517" s="24" t="s">
        <v>2908</v>
      </c>
      <c r="I517" s="20" t="s">
        <v>2909</v>
      </c>
      <c r="J517" s="31" t="s">
        <v>2098</v>
      </c>
      <c r="K517" s="31" t="s">
        <v>566</v>
      </c>
      <c r="L517" s="31"/>
      <c r="M517" s="3"/>
      <c r="N517" s="33">
        <f t="shared" si="81"/>
        <v>3133</v>
      </c>
      <c r="O517" s="15">
        <f t="shared" si="82"/>
        <v>3045</v>
      </c>
      <c r="P517" s="15">
        <f t="shared" si="83"/>
        <v>2992</v>
      </c>
      <c r="Q517" s="15">
        <f t="shared" si="84"/>
        <v>2940</v>
      </c>
      <c r="R517" s="15">
        <f t="shared" si="85"/>
        <v>2887</v>
      </c>
      <c r="S517" s="15">
        <f t="shared" si="86"/>
        <v>2625</v>
      </c>
      <c r="T517" s="15">
        <f t="shared" si="87"/>
        <v>2415</v>
      </c>
      <c r="U517" s="15">
        <f t="shared" si="88"/>
        <v>2100</v>
      </c>
      <c r="V517" s="15">
        <f t="shared" si="89"/>
        <v>0</v>
      </c>
    </row>
    <row r="518" spans="1:22" ht="16.5" customHeight="1">
      <c r="A518" s="7">
        <v>508</v>
      </c>
      <c r="B518" s="19"/>
      <c r="C518" s="77" t="s">
        <v>360</v>
      </c>
      <c r="D518" s="3" t="s">
        <v>2156</v>
      </c>
      <c r="E518" s="15">
        <v>1520</v>
      </c>
      <c r="F518" s="114">
        <f t="shared" si="80"/>
        <v>380</v>
      </c>
      <c r="G518" s="18"/>
      <c r="H518" s="25" t="s">
        <v>2901</v>
      </c>
      <c r="I518" s="25" t="s">
        <v>2901</v>
      </c>
      <c r="J518" s="31" t="s">
        <v>2098</v>
      </c>
      <c r="K518" s="31" t="s">
        <v>566</v>
      </c>
      <c r="L518" s="31"/>
      <c r="M518" s="3"/>
      <c r="N518" s="33">
        <f t="shared" si="81"/>
        <v>1134</v>
      </c>
      <c r="O518" s="15">
        <f t="shared" si="82"/>
        <v>1102</v>
      </c>
      <c r="P518" s="15">
        <f t="shared" si="83"/>
        <v>1083</v>
      </c>
      <c r="Q518" s="15">
        <f t="shared" si="84"/>
        <v>1064</v>
      </c>
      <c r="R518" s="15">
        <f t="shared" si="85"/>
        <v>1045</v>
      </c>
      <c r="S518" s="15">
        <f t="shared" si="86"/>
        <v>950</v>
      </c>
      <c r="T518" s="15">
        <f t="shared" si="87"/>
        <v>874</v>
      </c>
      <c r="U518" s="15">
        <f t="shared" si="88"/>
        <v>760</v>
      </c>
      <c r="V518" s="15">
        <f t="shared" si="89"/>
        <v>0</v>
      </c>
    </row>
    <row r="519" spans="1:22" ht="16.5" customHeight="1">
      <c r="A519" s="7">
        <v>509</v>
      </c>
      <c r="B519" s="19"/>
      <c r="C519" s="77" t="s">
        <v>361</v>
      </c>
      <c r="D519" s="3" t="s">
        <v>2156</v>
      </c>
      <c r="E519" s="15">
        <v>1960</v>
      </c>
      <c r="F519" s="114">
        <f t="shared" si="80"/>
        <v>490</v>
      </c>
      <c r="G519" s="18"/>
      <c r="H519" s="25" t="s">
        <v>2901</v>
      </c>
      <c r="I519" s="26" t="s">
        <v>2113</v>
      </c>
      <c r="J519" s="31" t="s">
        <v>2092</v>
      </c>
      <c r="K519" s="31" t="s">
        <v>566</v>
      </c>
      <c r="L519" s="31"/>
      <c r="M519" s="3"/>
      <c r="N519" s="33">
        <f t="shared" si="81"/>
        <v>1462</v>
      </c>
      <c r="O519" s="15">
        <f t="shared" si="82"/>
        <v>1421</v>
      </c>
      <c r="P519" s="15">
        <f t="shared" si="83"/>
        <v>1396</v>
      </c>
      <c r="Q519" s="15">
        <f t="shared" si="84"/>
        <v>1372</v>
      </c>
      <c r="R519" s="15">
        <f t="shared" si="85"/>
        <v>1347</v>
      </c>
      <c r="S519" s="15">
        <f t="shared" si="86"/>
        <v>1225</v>
      </c>
      <c r="T519" s="15">
        <f t="shared" si="87"/>
        <v>1127</v>
      </c>
      <c r="U519" s="15">
        <f t="shared" si="88"/>
        <v>980</v>
      </c>
      <c r="V519" s="15">
        <f t="shared" si="89"/>
        <v>0</v>
      </c>
    </row>
    <row r="520" spans="1:22" ht="16.5" customHeight="1">
      <c r="A520" s="7">
        <v>510</v>
      </c>
      <c r="B520" s="19"/>
      <c r="C520" s="77" t="s">
        <v>362</v>
      </c>
      <c r="D520" s="3" t="s">
        <v>2156</v>
      </c>
      <c r="E520" s="15">
        <v>4400</v>
      </c>
      <c r="F520" s="114">
        <f t="shared" si="80"/>
        <v>1100</v>
      </c>
      <c r="G520" s="18"/>
      <c r="H520" s="22" t="s">
        <v>2905</v>
      </c>
      <c r="I520" s="26" t="s">
        <v>2113</v>
      </c>
      <c r="J520" s="31" t="s">
        <v>2092</v>
      </c>
      <c r="K520" s="31" t="s">
        <v>566</v>
      </c>
      <c r="L520" s="31"/>
      <c r="M520" s="3"/>
      <c r="N520" s="33">
        <f t="shared" si="81"/>
        <v>3282</v>
      </c>
      <c r="O520" s="15">
        <f t="shared" si="82"/>
        <v>3190</v>
      </c>
      <c r="P520" s="15">
        <f t="shared" si="83"/>
        <v>3135</v>
      </c>
      <c r="Q520" s="15">
        <f t="shared" si="84"/>
        <v>3080</v>
      </c>
      <c r="R520" s="15">
        <f t="shared" si="85"/>
        <v>3025</v>
      </c>
      <c r="S520" s="15">
        <f t="shared" si="86"/>
        <v>2750</v>
      </c>
      <c r="T520" s="15">
        <f t="shared" si="87"/>
        <v>2530</v>
      </c>
      <c r="U520" s="15">
        <f t="shared" si="88"/>
        <v>2200</v>
      </c>
      <c r="V520" s="15">
        <f t="shared" si="89"/>
        <v>0</v>
      </c>
    </row>
    <row r="521" spans="1:22" ht="16.5" customHeight="1">
      <c r="A521" s="7">
        <v>511</v>
      </c>
      <c r="B521" s="19"/>
      <c r="C521" s="77" t="s">
        <v>363</v>
      </c>
      <c r="D521" s="3" t="s">
        <v>2156</v>
      </c>
      <c r="E521" s="15">
        <v>2480</v>
      </c>
      <c r="F521" s="114">
        <f t="shared" ref="F521:F584" si="90">ROUNDDOWN(E521/4,0)</f>
        <v>620</v>
      </c>
      <c r="G521" s="18" t="s">
        <v>2088</v>
      </c>
      <c r="H521" s="25" t="s">
        <v>2901</v>
      </c>
      <c r="I521" s="20" t="s">
        <v>2909</v>
      </c>
      <c r="J521" s="31" t="s">
        <v>2114</v>
      </c>
      <c r="K521" s="31" t="s">
        <v>566</v>
      </c>
      <c r="L521" s="31" t="s">
        <v>2587</v>
      </c>
      <c r="M521" s="3"/>
      <c r="N521" s="33">
        <f t="shared" si="81"/>
        <v>1850</v>
      </c>
      <c r="O521" s="15">
        <f t="shared" si="82"/>
        <v>1798</v>
      </c>
      <c r="P521" s="15">
        <f t="shared" si="83"/>
        <v>1767</v>
      </c>
      <c r="Q521" s="15">
        <f t="shared" si="84"/>
        <v>1736</v>
      </c>
      <c r="R521" s="15">
        <f t="shared" si="85"/>
        <v>1705</v>
      </c>
      <c r="S521" s="15">
        <f t="shared" si="86"/>
        <v>1550</v>
      </c>
      <c r="T521" s="15">
        <f t="shared" si="87"/>
        <v>1426</v>
      </c>
      <c r="U521" s="15">
        <f t="shared" si="88"/>
        <v>1240</v>
      </c>
      <c r="V521" s="15">
        <f t="shared" si="89"/>
        <v>0</v>
      </c>
    </row>
    <row r="522" spans="1:22" ht="16.5" customHeight="1">
      <c r="A522" s="7">
        <v>512</v>
      </c>
      <c r="B522" s="19"/>
      <c r="C522" s="77" t="s">
        <v>364</v>
      </c>
      <c r="D522" s="3" t="s">
        <v>2156</v>
      </c>
      <c r="E522" s="15">
        <v>1360</v>
      </c>
      <c r="F522" s="114">
        <f t="shared" si="90"/>
        <v>340</v>
      </c>
      <c r="G522" s="18"/>
      <c r="H522" s="29" t="s">
        <v>2906</v>
      </c>
      <c r="I522" s="29" t="s">
        <v>2906</v>
      </c>
      <c r="J522" s="31" t="s">
        <v>2114</v>
      </c>
      <c r="K522" s="31" t="s">
        <v>566</v>
      </c>
      <c r="L522" s="31"/>
      <c r="M522" s="3"/>
      <c r="N522" s="33">
        <f t="shared" si="81"/>
        <v>1014</v>
      </c>
      <c r="O522" s="15">
        <f t="shared" si="82"/>
        <v>986</v>
      </c>
      <c r="P522" s="15">
        <f t="shared" si="83"/>
        <v>969</v>
      </c>
      <c r="Q522" s="15">
        <f t="shared" si="84"/>
        <v>952</v>
      </c>
      <c r="R522" s="15">
        <f t="shared" si="85"/>
        <v>935</v>
      </c>
      <c r="S522" s="15">
        <f t="shared" si="86"/>
        <v>850</v>
      </c>
      <c r="T522" s="15">
        <f t="shared" si="87"/>
        <v>782</v>
      </c>
      <c r="U522" s="15">
        <f t="shared" si="88"/>
        <v>680</v>
      </c>
      <c r="V522" s="15">
        <f t="shared" si="89"/>
        <v>0</v>
      </c>
    </row>
    <row r="523" spans="1:22" ht="16.5" customHeight="1">
      <c r="A523" s="7">
        <v>513</v>
      </c>
      <c r="B523" s="19"/>
      <c r="C523" s="77" t="s">
        <v>2293</v>
      </c>
      <c r="D523" s="3" t="s">
        <v>2156</v>
      </c>
      <c r="E523" s="15">
        <v>1200</v>
      </c>
      <c r="F523" s="114">
        <f t="shared" si="90"/>
        <v>300</v>
      </c>
      <c r="G523" s="18"/>
      <c r="H523" s="20" t="s">
        <v>2909</v>
      </c>
      <c r="I523" s="20" t="s">
        <v>2909</v>
      </c>
      <c r="J523" s="31" t="s">
        <v>2086</v>
      </c>
      <c r="K523" s="31" t="s">
        <v>566</v>
      </c>
      <c r="L523" s="31"/>
      <c r="M523" s="3"/>
      <c r="N523" s="33">
        <f t="shared" si="81"/>
        <v>895</v>
      </c>
      <c r="O523" s="15">
        <f t="shared" si="82"/>
        <v>870</v>
      </c>
      <c r="P523" s="15">
        <f t="shared" si="83"/>
        <v>855</v>
      </c>
      <c r="Q523" s="15">
        <f t="shared" si="84"/>
        <v>840</v>
      </c>
      <c r="R523" s="15">
        <f t="shared" si="85"/>
        <v>825</v>
      </c>
      <c r="S523" s="15">
        <f t="shared" si="86"/>
        <v>750</v>
      </c>
      <c r="T523" s="15">
        <f t="shared" si="87"/>
        <v>690</v>
      </c>
      <c r="U523" s="15">
        <f t="shared" si="88"/>
        <v>600</v>
      </c>
      <c r="V523" s="15">
        <f t="shared" si="89"/>
        <v>0</v>
      </c>
    </row>
    <row r="524" spans="1:22" ht="16.5" customHeight="1">
      <c r="A524" s="7">
        <v>514</v>
      </c>
      <c r="B524" s="19"/>
      <c r="C524" s="77" t="s">
        <v>2270</v>
      </c>
      <c r="D524" s="3" t="s">
        <v>2156</v>
      </c>
      <c r="E524" s="15">
        <v>1200</v>
      </c>
      <c r="F524" s="114">
        <f t="shared" si="90"/>
        <v>300</v>
      </c>
      <c r="G524" s="18"/>
      <c r="H524" s="20" t="s">
        <v>2909</v>
      </c>
      <c r="I524" s="20" t="s">
        <v>2909</v>
      </c>
      <c r="J524" s="31" t="s">
        <v>2086</v>
      </c>
      <c r="K524" s="31" t="s">
        <v>566</v>
      </c>
      <c r="L524" s="31"/>
      <c r="M524" s="3"/>
      <c r="N524" s="33">
        <f t="shared" si="81"/>
        <v>895</v>
      </c>
      <c r="O524" s="15">
        <f t="shared" si="82"/>
        <v>870</v>
      </c>
      <c r="P524" s="15">
        <f t="shared" si="83"/>
        <v>855</v>
      </c>
      <c r="Q524" s="15">
        <f t="shared" si="84"/>
        <v>840</v>
      </c>
      <c r="R524" s="15">
        <f t="shared" si="85"/>
        <v>825</v>
      </c>
      <c r="S524" s="15">
        <f t="shared" si="86"/>
        <v>750</v>
      </c>
      <c r="T524" s="15">
        <f t="shared" si="87"/>
        <v>690</v>
      </c>
      <c r="U524" s="15">
        <f t="shared" si="88"/>
        <v>600</v>
      </c>
      <c r="V524" s="15">
        <f t="shared" si="89"/>
        <v>0</v>
      </c>
    </row>
    <row r="525" spans="1:22" ht="16.5" customHeight="1">
      <c r="A525" s="7">
        <v>515</v>
      </c>
      <c r="B525" s="19"/>
      <c r="C525" s="72" t="s">
        <v>365</v>
      </c>
      <c r="D525" s="3" t="s">
        <v>2157</v>
      </c>
      <c r="E525" s="16" t="s">
        <v>546</v>
      </c>
      <c r="F525" s="15">
        <v>1900</v>
      </c>
      <c r="G525" s="18" t="s">
        <v>2158</v>
      </c>
      <c r="H525" s="28" t="s">
        <v>557</v>
      </c>
      <c r="I525" s="28" t="s">
        <v>557</v>
      </c>
      <c r="J525" s="31" t="s">
        <v>2114</v>
      </c>
      <c r="K525" s="31" t="s">
        <v>566</v>
      </c>
      <c r="L525" s="31"/>
      <c r="M525" s="3"/>
      <c r="N525" s="34" t="s">
        <v>3689</v>
      </c>
      <c r="O525" s="16" t="s">
        <v>3689</v>
      </c>
      <c r="P525" s="16" t="s">
        <v>3689</v>
      </c>
      <c r="Q525" s="16" t="s">
        <v>3689</v>
      </c>
      <c r="R525" s="16" t="s">
        <v>3689</v>
      </c>
      <c r="S525" s="16" t="s">
        <v>3689</v>
      </c>
      <c r="T525" s="16" t="s">
        <v>3689</v>
      </c>
      <c r="U525" s="16" t="s">
        <v>3689</v>
      </c>
      <c r="V525" s="16" t="s">
        <v>3689</v>
      </c>
    </row>
    <row r="526" spans="1:22" ht="16.5" customHeight="1">
      <c r="A526" s="7">
        <v>516</v>
      </c>
      <c r="B526" s="19"/>
      <c r="C526" s="72" t="s">
        <v>366</v>
      </c>
      <c r="D526" s="3" t="s">
        <v>2157</v>
      </c>
      <c r="E526" s="16" t="s">
        <v>546</v>
      </c>
      <c r="F526" s="15">
        <v>1100</v>
      </c>
      <c r="G526" s="18" t="s">
        <v>2158</v>
      </c>
      <c r="H526" s="20" t="s">
        <v>2909</v>
      </c>
      <c r="I526" s="20" t="s">
        <v>2909</v>
      </c>
      <c r="J526" s="31" t="s">
        <v>2114</v>
      </c>
      <c r="K526" s="31" t="s">
        <v>566</v>
      </c>
      <c r="L526" s="31"/>
      <c r="M526" s="3"/>
      <c r="N526" s="34" t="s">
        <v>3689</v>
      </c>
      <c r="O526" s="16" t="s">
        <v>3689</v>
      </c>
      <c r="P526" s="16" t="s">
        <v>3689</v>
      </c>
      <c r="Q526" s="16" t="s">
        <v>3689</v>
      </c>
      <c r="R526" s="16" t="s">
        <v>3689</v>
      </c>
      <c r="S526" s="16" t="s">
        <v>3689</v>
      </c>
      <c r="T526" s="16" t="s">
        <v>3689</v>
      </c>
      <c r="U526" s="16" t="s">
        <v>3689</v>
      </c>
      <c r="V526" s="16" t="s">
        <v>3689</v>
      </c>
    </row>
    <row r="527" spans="1:22" ht="16.5" customHeight="1">
      <c r="A527" s="7">
        <v>517</v>
      </c>
      <c r="B527" s="19"/>
      <c r="C527" s="72" t="s">
        <v>367</v>
      </c>
      <c r="D527" s="3" t="s">
        <v>2157</v>
      </c>
      <c r="E527" s="16" t="s">
        <v>546</v>
      </c>
      <c r="F527" s="15">
        <v>2300</v>
      </c>
      <c r="G527" s="18" t="s">
        <v>2158</v>
      </c>
      <c r="H527" s="28" t="s">
        <v>557</v>
      </c>
      <c r="I527" s="28" t="s">
        <v>557</v>
      </c>
      <c r="J527" s="31" t="s">
        <v>2098</v>
      </c>
      <c r="K527" s="31" t="s">
        <v>566</v>
      </c>
      <c r="L527" s="31"/>
      <c r="M527" s="3"/>
      <c r="N527" s="34" t="s">
        <v>3689</v>
      </c>
      <c r="O527" s="16" t="s">
        <v>3689</v>
      </c>
      <c r="P527" s="16" t="s">
        <v>3689</v>
      </c>
      <c r="Q527" s="16" t="s">
        <v>3689</v>
      </c>
      <c r="R527" s="16" t="s">
        <v>3689</v>
      </c>
      <c r="S527" s="16" t="s">
        <v>3689</v>
      </c>
      <c r="T527" s="16" t="s">
        <v>3689</v>
      </c>
      <c r="U527" s="16" t="s">
        <v>3689</v>
      </c>
      <c r="V527" s="16" t="s">
        <v>3689</v>
      </c>
    </row>
    <row r="528" spans="1:22" ht="16.5" customHeight="1">
      <c r="A528" s="7">
        <v>518</v>
      </c>
      <c r="B528" s="19"/>
      <c r="C528" s="72" t="s">
        <v>368</v>
      </c>
      <c r="D528" s="3" t="s">
        <v>2157</v>
      </c>
      <c r="E528" s="16" t="s">
        <v>546</v>
      </c>
      <c r="F528" s="15">
        <v>2300</v>
      </c>
      <c r="G528" s="18" t="s">
        <v>2158</v>
      </c>
      <c r="H528" s="22" t="s">
        <v>2905</v>
      </c>
      <c r="I528" s="22" t="s">
        <v>2905</v>
      </c>
      <c r="J528" s="31" t="s">
        <v>2098</v>
      </c>
      <c r="K528" s="31" t="s">
        <v>566</v>
      </c>
      <c r="L528" s="31"/>
      <c r="M528" s="3"/>
      <c r="N528" s="34" t="s">
        <v>3689</v>
      </c>
      <c r="O528" s="16" t="s">
        <v>3689</v>
      </c>
      <c r="P528" s="16" t="s">
        <v>3689</v>
      </c>
      <c r="Q528" s="16" t="s">
        <v>3689</v>
      </c>
      <c r="R528" s="16" t="s">
        <v>3689</v>
      </c>
      <c r="S528" s="16" t="s">
        <v>3689</v>
      </c>
      <c r="T528" s="16" t="s">
        <v>3689</v>
      </c>
      <c r="U528" s="16" t="s">
        <v>3689</v>
      </c>
      <c r="V528" s="16" t="s">
        <v>3689</v>
      </c>
    </row>
    <row r="529" spans="1:22" ht="16.5" customHeight="1">
      <c r="A529" s="7">
        <v>519</v>
      </c>
      <c r="B529" s="19"/>
      <c r="C529" s="72" t="s">
        <v>369</v>
      </c>
      <c r="D529" s="3" t="s">
        <v>2157</v>
      </c>
      <c r="E529" s="16" t="s">
        <v>546</v>
      </c>
      <c r="F529" s="15">
        <v>1280</v>
      </c>
      <c r="G529" s="18" t="s">
        <v>2158</v>
      </c>
      <c r="H529" s="28" t="s">
        <v>557</v>
      </c>
      <c r="I529" s="29" t="s">
        <v>2906</v>
      </c>
      <c r="J529" s="31" t="s">
        <v>2114</v>
      </c>
      <c r="K529" s="31" t="s">
        <v>566</v>
      </c>
      <c r="L529" s="31"/>
      <c r="M529" s="3"/>
      <c r="N529" s="34" t="s">
        <v>3689</v>
      </c>
      <c r="O529" s="16" t="s">
        <v>3689</v>
      </c>
      <c r="P529" s="16" t="s">
        <v>3689</v>
      </c>
      <c r="Q529" s="16" t="s">
        <v>3689</v>
      </c>
      <c r="R529" s="16" t="s">
        <v>3689</v>
      </c>
      <c r="S529" s="16" t="s">
        <v>3689</v>
      </c>
      <c r="T529" s="16" t="s">
        <v>3689</v>
      </c>
      <c r="U529" s="16" t="s">
        <v>3689</v>
      </c>
      <c r="V529" s="16" t="s">
        <v>3689</v>
      </c>
    </row>
    <row r="530" spans="1:22" ht="16.5" customHeight="1">
      <c r="A530" s="7">
        <v>520</v>
      </c>
      <c r="B530" s="19"/>
      <c r="C530" s="72" t="s">
        <v>370</v>
      </c>
      <c r="D530" s="3" t="s">
        <v>2157</v>
      </c>
      <c r="E530" s="16" t="s">
        <v>546</v>
      </c>
      <c r="F530" s="15">
        <v>1850</v>
      </c>
      <c r="G530" s="18" t="s">
        <v>2158</v>
      </c>
      <c r="H530" s="28" t="s">
        <v>557</v>
      </c>
      <c r="I530" s="28" t="s">
        <v>557</v>
      </c>
      <c r="J530" s="31" t="s">
        <v>2086</v>
      </c>
      <c r="K530" s="31" t="s">
        <v>566</v>
      </c>
      <c r="L530" s="31"/>
      <c r="M530" s="3"/>
      <c r="N530" s="34" t="s">
        <v>3689</v>
      </c>
      <c r="O530" s="16" t="s">
        <v>3689</v>
      </c>
      <c r="P530" s="16" t="s">
        <v>3689</v>
      </c>
      <c r="Q530" s="16" t="s">
        <v>3689</v>
      </c>
      <c r="R530" s="16" t="s">
        <v>3689</v>
      </c>
      <c r="S530" s="16" t="s">
        <v>3689</v>
      </c>
      <c r="T530" s="16" t="s">
        <v>3689</v>
      </c>
      <c r="U530" s="16" t="s">
        <v>3689</v>
      </c>
      <c r="V530" s="16" t="s">
        <v>3689</v>
      </c>
    </row>
    <row r="531" spans="1:22" ht="16.5" customHeight="1">
      <c r="A531" s="7">
        <v>521</v>
      </c>
      <c r="B531" s="19"/>
      <c r="C531" s="72" t="s">
        <v>371</v>
      </c>
      <c r="D531" s="3" t="s">
        <v>2157</v>
      </c>
      <c r="E531" s="16" t="s">
        <v>546</v>
      </c>
      <c r="F531" s="15">
        <v>1850</v>
      </c>
      <c r="G531" s="18" t="s">
        <v>2158</v>
      </c>
      <c r="H531" s="28" t="s">
        <v>557</v>
      </c>
      <c r="I531" s="28" t="s">
        <v>557</v>
      </c>
      <c r="J531" s="31" t="s">
        <v>2086</v>
      </c>
      <c r="K531" s="31" t="s">
        <v>566</v>
      </c>
      <c r="L531" s="31"/>
      <c r="M531" s="3"/>
      <c r="N531" s="34" t="s">
        <v>3689</v>
      </c>
      <c r="O531" s="16" t="s">
        <v>3689</v>
      </c>
      <c r="P531" s="16" t="s">
        <v>3689</v>
      </c>
      <c r="Q531" s="16" t="s">
        <v>3689</v>
      </c>
      <c r="R531" s="16" t="s">
        <v>3689</v>
      </c>
      <c r="S531" s="16" t="s">
        <v>3689</v>
      </c>
      <c r="T531" s="16" t="s">
        <v>3689</v>
      </c>
      <c r="U531" s="16" t="s">
        <v>3689</v>
      </c>
      <c r="V531" s="16" t="s">
        <v>3689</v>
      </c>
    </row>
    <row r="532" spans="1:22" ht="16.5" customHeight="1">
      <c r="A532" s="7">
        <v>522</v>
      </c>
      <c r="B532" s="19"/>
      <c r="C532" s="72" t="s">
        <v>372</v>
      </c>
      <c r="D532" s="3" t="s">
        <v>2157</v>
      </c>
      <c r="E532" s="16" t="s">
        <v>546</v>
      </c>
      <c r="F532" s="15">
        <v>1900</v>
      </c>
      <c r="G532" s="18" t="s">
        <v>2158</v>
      </c>
      <c r="H532" s="28" t="s">
        <v>557</v>
      </c>
      <c r="I532" s="28" t="s">
        <v>557</v>
      </c>
      <c r="J532" s="31" t="s">
        <v>2086</v>
      </c>
      <c r="K532" s="31" t="s">
        <v>567</v>
      </c>
      <c r="L532" s="31"/>
      <c r="M532" s="3"/>
      <c r="N532" s="34" t="s">
        <v>3689</v>
      </c>
      <c r="O532" s="16" t="s">
        <v>3689</v>
      </c>
      <c r="P532" s="16" t="s">
        <v>3689</v>
      </c>
      <c r="Q532" s="16" t="s">
        <v>3689</v>
      </c>
      <c r="R532" s="16" t="s">
        <v>3689</v>
      </c>
      <c r="S532" s="16" t="s">
        <v>3689</v>
      </c>
      <c r="T532" s="16" t="s">
        <v>3689</v>
      </c>
      <c r="U532" s="16" t="s">
        <v>3689</v>
      </c>
      <c r="V532" s="16" t="s">
        <v>3689</v>
      </c>
    </row>
    <row r="533" spans="1:22" ht="16.5" customHeight="1">
      <c r="A533" s="7">
        <v>523</v>
      </c>
      <c r="B533" s="19"/>
      <c r="C533" s="72" t="s">
        <v>373</v>
      </c>
      <c r="D533" s="3" t="s">
        <v>2157</v>
      </c>
      <c r="E533" s="16" t="s">
        <v>546</v>
      </c>
      <c r="F533" s="15">
        <v>1300</v>
      </c>
      <c r="G533" s="18" t="s">
        <v>2158</v>
      </c>
      <c r="H533" s="28" t="s">
        <v>557</v>
      </c>
      <c r="I533" s="28" t="s">
        <v>557</v>
      </c>
      <c r="J533" s="31" t="s">
        <v>2114</v>
      </c>
      <c r="K533" s="31" t="s">
        <v>566</v>
      </c>
      <c r="L533" s="31"/>
      <c r="M533" s="3"/>
      <c r="N533" s="34" t="s">
        <v>3689</v>
      </c>
      <c r="O533" s="16" t="s">
        <v>3689</v>
      </c>
      <c r="P533" s="16" t="s">
        <v>3689</v>
      </c>
      <c r="Q533" s="16" t="s">
        <v>3689</v>
      </c>
      <c r="R533" s="16" t="s">
        <v>3689</v>
      </c>
      <c r="S533" s="16" t="s">
        <v>3689</v>
      </c>
      <c r="T533" s="16" t="s">
        <v>3689</v>
      </c>
      <c r="U533" s="16" t="s">
        <v>3689</v>
      </c>
      <c r="V533" s="16" t="s">
        <v>3689</v>
      </c>
    </row>
    <row r="534" spans="1:22" ht="16.5" customHeight="1">
      <c r="A534" s="7">
        <v>524</v>
      </c>
      <c r="B534" s="19"/>
      <c r="C534" s="72" t="s">
        <v>374</v>
      </c>
      <c r="D534" s="3" t="s">
        <v>2157</v>
      </c>
      <c r="E534" s="16" t="s">
        <v>546</v>
      </c>
      <c r="F534" s="15">
        <v>2300</v>
      </c>
      <c r="G534" s="18" t="s">
        <v>2158</v>
      </c>
      <c r="H534" s="28" t="s">
        <v>557</v>
      </c>
      <c r="I534" s="28" t="s">
        <v>557</v>
      </c>
      <c r="J534" s="31" t="s">
        <v>2086</v>
      </c>
      <c r="K534" s="31" t="s">
        <v>566</v>
      </c>
      <c r="L534" s="31"/>
      <c r="M534" s="3"/>
      <c r="N534" s="34" t="s">
        <v>3689</v>
      </c>
      <c r="O534" s="16" t="s">
        <v>3689</v>
      </c>
      <c r="P534" s="16" t="s">
        <v>3689</v>
      </c>
      <c r="Q534" s="16" t="s">
        <v>3689</v>
      </c>
      <c r="R534" s="16" t="s">
        <v>3689</v>
      </c>
      <c r="S534" s="16" t="s">
        <v>3689</v>
      </c>
      <c r="T534" s="16" t="s">
        <v>3689</v>
      </c>
      <c r="U534" s="16" t="s">
        <v>3689</v>
      </c>
      <c r="V534" s="16" t="s">
        <v>3689</v>
      </c>
    </row>
    <row r="535" spans="1:22" ht="16.5" customHeight="1">
      <c r="A535" s="7">
        <v>525</v>
      </c>
      <c r="B535" s="19"/>
      <c r="C535" s="72" t="s">
        <v>375</v>
      </c>
      <c r="D535" s="3" t="s">
        <v>2157</v>
      </c>
      <c r="E535" s="16" t="s">
        <v>546</v>
      </c>
      <c r="F535" s="15">
        <v>320</v>
      </c>
      <c r="G535" s="18" t="s">
        <v>2158</v>
      </c>
      <c r="H535" s="28" t="s">
        <v>557</v>
      </c>
      <c r="I535" s="28" t="s">
        <v>557</v>
      </c>
      <c r="J535" s="31" t="s">
        <v>2092</v>
      </c>
      <c r="K535" s="31" t="s">
        <v>566</v>
      </c>
      <c r="L535" s="31" t="s">
        <v>570</v>
      </c>
      <c r="M535" s="3"/>
      <c r="N535" s="34" t="s">
        <v>3689</v>
      </c>
      <c r="O535" s="16" t="s">
        <v>3689</v>
      </c>
      <c r="P535" s="16" t="s">
        <v>3689</v>
      </c>
      <c r="Q535" s="16" t="s">
        <v>3689</v>
      </c>
      <c r="R535" s="16" t="s">
        <v>3689</v>
      </c>
      <c r="S535" s="16" t="s">
        <v>3689</v>
      </c>
      <c r="T535" s="16" t="s">
        <v>3689</v>
      </c>
      <c r="U535" s="16" t="s">
        <v>3689</v>
      </c>
      <c r="V535" s="16" t="s">
        <v>3689</v>
      </c>
    </row>
    <row r="536" spans="1:22" ht="16.5" customHeight="1">
      <c r="A536" s="7">
        <v>526</v>
      </c>
      <c r="B536" s="19"/>
      <c r="C536" s="72" t="s">
        <v>376</v>
      </c>
      <c r="D536" s="86" t="s">
        <v>2159</v>
      </c>
      <c r="E536" s="16" t="s">
        <v>546</v>
      </c>
      <c r="F536" s="15">
        <v>980</v>
      </c>
      <c r="G536" s="18" t="s">
        <v>2158</v>
      </c>
      <c r="H536" s="26" t="s">
        <v>2113</v>
      </c>
      <c r="I536" s="26" t="s">
        <v>2113</v>
      </c>
      <c r="J536" s="31" t="s">
        <v>2114</v>
      </c>
      <c r="K536" s="31" t="s">
        <v>567</v>
      </c>
      <c r="L536" s="31"/>
      <c r="M536" s="3"/>
      <c r="N536" s="34" t="s">
        <v>3689</v>
      </c>
      <c r="O536" s="16" t="s">
        <v>3689</v>
      </c>
      <c r="P536" s="16" t="s">
        <v>3689</v>
      </c>
      <c r="Q536" s="16" t="s">
        <v>3689</v>
      </c>
      <c r="R536" s="16" t="s">
        <v>3689</v>
      </c>
      <c r="S536" s="16" t="s">
        <v>3689</v>
      </c>
      <c r="T536" s="16" t="s">
        <v>3689</v>
      </c>
      <c r="U536" s="16" t="s">
        <v>3689</v>
      </c>
      <c r="V536" s="16" t="s">
        <v>3689</v>
      </c>
    </row>
    <row r="537" spans="1:22" ht="16.5" customHeight="1">
      <c r="A537" s="7">
        <v>527</v>
      </c>
      <c r="B537" s="19"/>
      <c r="C537" s="72" t="s">
        <v>487</v>
      </c>
      <c r="D537" s="3" t="s">
        <v>2157</v>
      </c>
      <c r="E537" s="16" t="s">
        <v>546</v>
      </c>
      <c r="F537" s="15">
        <v>680</v>
      </c>
      <c r="G537" s="18" t="s">
        <v>2158</v>
      </c>
      <c r="H537" s="20" t="s">
        <v>2909</v>
      </c>
      <c r="I537" s="20" t="s">
        <v>2909</v>
      </c>
      <c r="J537" s="31" t="s">
        <v>2092</v>
      </c>
      <c r="K537" s="31" t="s">
        <v>566</v>
      </c>
      <c r="L537" s="31" t="s">
        <v>570</v>
      </c>
      <c r="M537" s="3"/>
      <c r="N537" s="34" t="s">
        <v>3689</v>
      </c>
      <c r="O537" s="16" t="s">
        <v>3689</v>
      </c>
      <c r="P537" s="16" t="s">
        <v>3689</v>
      </c>
      <c r="Q537" s="16" t="s">
        <v>3689</v>
      </c>
      <c r="R537" s="16" t="s">
        <v>3689</v>
      </c>
      <c r="S537" s="16" t="s">
        <v>3689</v>
      </c>
      <c r="T537" s="16" t="s">
        <v>3689</v>
      </c>
      <c r="U537" s="16" t="s">
        <v>3689</v>
      </c>
      <c r="V537" s="16" t="s">
        <v>3689</v>
      </c>
    </row>
    <row r="538" spans="1:22" ht="16.5" customHeight="1">
      <c r="A538" s="7">
        <v>528</v>
      </c>
      <c r="B538" s="19"/>
      <c r="C538" s="77" t="s">
        <v>377</v>
      </c>
      <c r="D538" s="3" t="s">
        <v>2160</v>
      </c>
      <c r="E538" s="15">
        <v>1980</v>
      </c>
      <c r="F538" s="114">
        <f t="shared" ref="F538:F573" si="91">ROUNDDOWN(E538/4,0)</f>
        <v>495</v>
      </c>
      <c r="G538" s="18"/>
      <c r="H538" s="23" t="s">
        <v>2900</v>
      </c>
      <c r="I538" s="20" t="s">
        <v>2909</v>
      </c>
      <c r="J538" s="31" t="s">
        <v>2092</v>
      </c>
      <c r="K538" s="31" t="s">
        <v>566</v>
      </c>
      <c r="L538" s="31"/>
      <c r="M538" s="3"/>
      <c r="N538" s="33">
        <f t="shared" ref="N538:N573" si="92">ROUNDDOWN(F538*2.9844,0)</f>
        <v>1477</v>
      </c>
      <c r="O538" s="15">
        <f t="shared" ref="O538:O573" si="93">ROUNDDOWN(F538*2.9,0)</f>
        <v>1435</v>
      </c>
      <c r="P538" s="15">
        <f t="shared" ref="P538:P573" si="94">ROUNDDOWN(F538*2.85,0)</f>
        <v>1410</v>
      </c>
      <c r="Q538" s="15">
        <f t="shared" ref="Q538:Q573" si="95">ROUNDDOWN(F538*2.8,0)</f>
        <v>1386</v>
      </c>
      <c r="R538" s="15">
        <f t="shared" ref="R538:R573" si="96">ROUNDDOWN(F538*2.75,0)</f>
        <v>1361</v>
      </c>
      <c r="S538" s="15">
        <f t="shared" ref="S538:S573" si="97">ROUNDDOWN(F538*2.5,0)</f>
        <v>1237</v>
      </c>
      <c r="T538" s="15">
        <f t="shared" ref="T538:T573" si="98">ROUNDDOWN(F538*2.3,0)</f>
        <v>1138</v>
      </c>
      <c r="U538" s="15">
        <f t="shared" ref="U538:U573" si="99">ROUNDDOWN(F538*2,0)</f>
        <v>990</v>
      </c>
      <c r="V538" s="15">
        <f t="shared" ref="V538:V573" si="100">ROUNDDOWN(F538*0,0)</f>
        <v>0</v>
      </c>
    </row>
    <row r="539" spans="1:22" ht="16.5" customHeight="1">
      <c r="A539" s="7">
        <v>529</v>
      </c>
      <c r="B539" s="19"/>
      <c r="C539" s="77" t="s">
        <v>378</v>
      </c>
      <c r="D539" s="3" t="s">
        <v>2160</v>
      </c>
      <c r="E539" s="15">
        <v>3380</v>
      </c>
      <c r="F539" s="114">
        <f t="shared" si="91"/>
        <v>845</v>
      </c>
      <c r="G539" s="18"/>
      <c r="H539" s="24" t="s">
        <v>2908</v>
      </c>
      <c r="I539" s="21" t="s">
        <v>2902</v>
      </c>
      <c r="J539" s="31" t="s">
        <v>2092</v>
      </c>
      <c r="K539" s="31" t="s">
        <v>567</v>
      </c>
      <c r="L539" s="31"/>
      <c r="M539" s="3"/>
      <c r="N539" s="33">
        <f t="shared" si="92"/>
        <v>2521</v>
      </c>
      <c r="O539" s="15">
        <f t="shared" si="93"/>
        <v>2450</v>
      </c>
      <c r="P539" s="15">
        <f t="shared" si="94"/>
        <v>2408</v>
      </c>
      <c r="Q539" s="15">
        <f t="shared" si="95"/>
        <v>2366</v>
      </c>
      <c r="R539" s="15">
        <f t="shared" si="96"/>
        <v>2323</v>
      </c>
      <c r="S539" s="15">
        <f t="shared" si="97"/>
        <v>2112</v>
      </c>
      <c r="T539" s="15">
        <f t="shared" si="98"/>
        <v>1943</v>
      </c>
      <c r="U539" s="15">
        <f t="shared" si="99"/>
        <v>1690</v>
      </c>
      <c r="V539" s="15">
        <f t="shared" si="100"/>
        <v>0</v>
      </c>
    </row>
    <row r="540" spans="1:22" ht="16.5" customHeight="1">
      <c r="A540" s="7">
        <v>530</v>
      </c>
      <c r="B540" s="19"/>
      <c r="C540" s="77" t="s">
        <v>379</v>
      </c>
      <c r="D540" s="3" t="s">
        <v>2160</v>
      </c>
      <c r="E540" s="15">
        <v>1470</v>
      </c>
      <c r="F540" s="114">
        <f t="shared" si="91"/>
        <v>367</v>
      </c>
      <c r="G540" s="18"/>
      <c r="H540" s="28" t="s">
        <v>557</v>
      </c>
      <c r="I540" s="28" t="s">
        <v>557</v>
      </c>
      <c r="J540" s="31" t="s">
        <v>2098</v>
      </c>
      <c r="K540" s="31" t="s">
        <v>566</v>
      </c>
      <c r="L540" s="31"/>
      <c r="M540" s="3"/>
      <c r="N540" s="33">
        <f t="shared" si="92"/>
        <v>1095</v>
      </c>
      <c r="O540" s="15">
        <f t="shared" si="93"/>
        <v>1064</v>
      </c>
      <c r="P540" s="15">
        <f t="shared" si="94"/>
        <v>1045</v>
      </c>
      <c r="Q540" s="15">
        <f t="shared" si="95"/>
        <v>1027</v>
      </c>
      <c r="R540" s="15">
        <f t="shared" si="96"/>
        <v>1009</v>
      </c>
      <c r="S540" s="15">
        <f t="shared" si="97"/>
        <v>917</v>
      </c>
      <c r="T540" s="15">
        <f t="shared" si="98"/>
        <v>844</v>
      </c>
      <c r="U540" s="15">
        <f t="shared" si="99"/>
        <v>734</v>
      </c>
      <c r="V540" s="15">
        <f t="shared" si="100"/>
        <v>0</v>
      </c>
    </row>
    <row r="541" spans="1:22" ht="16.5" customHeight="1">
      <c r="A541" s="7">
        <v>531</v>
      </c>
      <c r="B541" s="19"/>
      <c r="C541" s="77" t="s">
        <v>380</v>
      </c>
      <c r="D541" s="3" t="s">
        <v>2160</v>
      </c>
      <c r="E541" s="15">
        <v>1300</v>
      </c>
      <c r="F541" s="114">
        <f t="shared" si="91"/>
        <v>325</v>
      </c>
      <c r="G541" s="18"/>
      <c r="H541" s="23" t="s">
        <v>2900</v>
      </c>
      <c r="I541" s="22" t="s">
        <v>2905</v>
      </c>
      <c r="J541" s="31" t="s">
        <v>2098</v>
      </c>
      <c r="K541" s="31" t="s">
        <v>566</v>
      </c>
      <c r="L541" s="31"/>
      <c r="M541" s="3"/>
      <c r="N541" s="33">
        <f t="shared" si="92"/>
        <v>969</v>
      </c>
      <c r="O541" s="15">
        <f t="shared" si="93"/>
        <v>942</v>
      </c>
      <c r="P541" s="15">
        <f t="shared" si="94"/>
        <v>926</v>
      </c>
      <c r="Q541" s="15">
        <f t="shared" si="95"/>
        <v>910</v>
      </c>
      <c r="R541" s="15">
        <f t="shared" si="96"/>
        <v>893</v>
      </c>
      <c r="S541" s="15">
        <f t="shared" si="97"/>
        <v>812</v>
      </c>
      <c r="T541" s="15">
        <f t="shared" si="98"/>
        <v>747</v>
      </c>
      <c r="U541" s="15">
        <f t="shared" si="99"/>
        <v>650</v>
      </c>
      <c r="V541" s="15">
        <f t="shared" si="100"/>
        <v>0</v>
      </c>
    </row>
    <row r="542" spans="1:22" ht="16.5" customHeight="1">
      <c r="A542" s="7">
        <v>532</v>
      </c>
      <c r="B542" s="19"/>
      <c r="C542" s="77" t="s">
        <v>381</v>
      </c>
      <c r="D542" s="3" t="s">
        <v>2160</v>
      </c>
      <c r="E542" s="15">
        <v>3460</v>
      </c>
      <c r="F542" s="114">
        <f t="shared" si="91"/>
        <v>865</v>
      </c>
      <c r="G542" s="18"/>
      <c r="H542" s="21" t="s">
        <v>2902</v>
      </c>
      <c r="I542" s="21" t="s">
        <v>2902</v>
      </c>
      <c r="J542" s="31" t="s">
        <v>2098</v>
      </c>
      <c r="K542" s="31" t="s">
        <v>567</v>
      </c>
      <c r="L542" s="31" t="s">
        <v>3686</v>
      </c>
      <c r="M542" s="3"/>
      <c r="N542" s="33">
        <f t="shared" si="92"/>
        <v>2581</v>
      </c>
      <c r="O542" s="15">
        <f t="shared" si="93"/>
        <v>2508</v>
      </c>
      <c r="P542" s="15">
        <f t="shared" si="94"/>
        <v>2465</v>
      </c>
      <c r="Q542" s="15">
        <f t="shared" si="95"/>
        <v>2422</v>
      </c>
      <c r="R542" s="15">
        <f t="shared" si="96"/>
        <v>2378</v>
      </c>
      <c r="S542" s="15">
        <f t="shared" si="97"/>
        <v>2162</v>
      </c>
      <c r="T542" s="15">
        <f t="shared" si="98"/>
        <v>1989</v>
      </c>
      <c r="U542" s="15">
        <f t="shared" si="99"/>
        <v>1730</v>
      </c>
      <c r="V542" s="15">
        <f t="shared" si="100"/>
        <v>0</v>
      </c>
    </row>
    <row r="543" spans="1:22" ht="16.5" customHeight="1">
      <c r="A543" s="7">
        <v>533</v>
      </c>
      <c r="B543" s="19"/>
      <c r="C543" s="77" t="s">
        <v>382</v>
      </c>
      <c r="D543" s="3" t="s">
        <v>2160</v>
      </c>
      <c r="E543" s="15">
        <v>1180</v>
      </c>
      <c r="F543" s="114">
        <f t="shared" si="91"/>
        <v>295</v>
      </c>
      <c r="G543" s="18"/>
      <c r="H543" s="29" t="s">
        <v>2906</v>
      </c>
      <c r="I543" s="22" t="s">
        <v>2905</v>
      </c>
      <c r="J543" s="31" t="s">
        <v>2114</v>
      </c>
      <c r="K543" s="31" t="s">
        <v>566</v>
      </c>
      <c r="L543" s="31" t="s">
        <v>570</v>
      </c>
      <c r="M543" s="3"/>
      <c r="N543" s="33">
        <f t="shared" si="92"/>
        <v>880</v>
      </c>
      <c r="O543" s="15">
        <f t="shared" si="93"/>
        <v>855</v>
      </c>
      <c r="P543" s="15">
        <f t="shared" si="94"/>
        <v>840</v>
      </c>
      <c r="Q543" s="15">
        <f t="shared" si="95"/>
        <v>826</v>
      </c>
      <c r="R543" s="15">
        <f t="shared" si="96"/>
        <v>811</v>
      </c>
      <c r="S543" s="15">
        <f t="shared" si="97"/>
        <v>737</v>
      </c>
      <c r="T543" s="15">
        <f t="shared" si="98"/>
        <v>678</v>
      </c>
      <c r="U543" s="15">
        <f t="shared" si="99"/>
        <v>590</v>
      </c>
      <c r="V543" s="15">
        <f t="shared" si="100"/>
        <v>0</v>
      </c>
    </row>
    <row r="544" spans="1:22" ht="16.5" customHeight="1">
      <c r="A544" s="7">
        <v>534</v>
      </c>
      <c r="B544" s="19"/>
      <c r="C544" s="77" t="s">
        <v>383</v>
      </c>
      <c r="D544" s="3" t="s">
        <v>2160</v>
      </c>
      <c r="E544" s="15">
        <v>1960</v>
      </c>
      <c r="F544" s="114">
        <f t="shared" si="91"/>
        <v>490</v>
      </c>
      <c r="G544" s="18" t="s">
        <v>2089</v>
      </c>
      <c r="H544" s="24" t="s">
        <v>2908</v>
      </c>
      <c r="I544" s="24" t="s">
        <v>2908</v>
      </c>
      <c r="J544" s="31" t="s">
        <v>2098</v>
      </c>
      <c r="K544" s="31" t="s">
        <v>567</v>
      </c>
      <c r="L544" s="31"/>
      <c r="M544" s="3"/>
      <c r="N544" s="33">
        <f t="shared" si="92"/>
        <v>1462</v>
      </c>
      <c r="O544" s="15">
        <f t="shared" si="93"/>
        <v>1421</v>
      </c>
      <c r="P544" s="15">
        <f t="shared" si="94"/>
        <v>1396</v>
      </c>
      <c r="Q544" s="15">
        <f t="shared" si="95"/>
        <v>1372</v>
      </c>
      <c r="R544" s="15">
        <f t="shared" si="96"/>
        <v>1347</v>
      </c>
      <c r="S544" s="15">
        <f t="shared" si="97"/>
        <v>1225</v>
      </c>
      <c r="T544" s="15">
        <f t="shared" si="98"/>
        <v>1127</v>
      </c>
      <c r="U544" s="15">
        <f t="shared" si="99"/>
        <v>980</v>
      </c>
      <c r="V544" s="15">
        <f t="shared" si="100"/>
        <v>0</v>
      </c>
    </row>
    <row r="545" spans="1:22" ht="16.5" customHeight="1">
      <c r="A545" s="7">
        <v>535</v>
      </c>
      <c r="B545" s="19"/>
      <c r="C545" s="77" t="s">
        <v>384</v>
      </c>
      <c r="D545" s="3" t="s">
        <v>2160</v>
      </c>
      <c r="E545" s="15">
        <v>1360</v>
      </c>
      <c r="F545" s="114">
        <f t="shared" si="91"/>
        <v>340</v>
      </c>
      <c r="G545" s="18"/>
      <c r="H545" s="29" t="s">
        <v>2906</v>
      </c>
      <c r="I545" s="20" t="s">
        <v>2909</v>
      </c>
      <c r="J545" s="31" t="s">
        <v>2086</v>
      </c>
      <c r="K545" s="31" t="s">
        <v>566</v>
      </c>
      <c r="L545" s="31"/>
      <c r="M545" s="3"/>
      <c r="N545" s="33">
        <f t="shared" si="92"/>
        <v>1014</v>
      </c>
      <c r="O545" s="15">
        <f t="shared" si="93"/>
        <v>986</v>
      </c>
      <c r="P545" s="15">
        <f t="shared" si="94"/>
        <v>969</v>
      </c>
      <c r="Q545" s="15">
        <f t="shared" si="95"/>
        <v>952</v>
      </c>
      <c r="R545" s="15">
        <f t="shared" si="96"/>
        <v>935</v>
      </c>
      <c r="S545" s="15">
        <f t="shared" si="97"/>
        <v>850</v>
      </c>
      <c r="T545" s="15">
        <f t="shared" si="98"/>
        <v>782</v>
      </c>
      <c r="U545" s="15">
        <f t="shared" si="99"/>
        <v>680</v>
      </c>
      <c r="V545" s="15">
        <f t="shared" si="100"/>
        <v>0</v>
      </c>
    </row>
    <row r="546" spans="1:22" ht="16.5" customHeight="1">
      <c r="A546" s="7">
        <v>536</v>
      </c>
      <c r="B546" s="19"/>
      <c r="C546" s="77" t="s">
        <v>385</v>
      </c>
      <c r="D546" s="3" t="s">
        <v>2160</v>
      </c>
      <c r="E546" s="15">
        <v>2240</v>
      </c>
      <c r="F546" s="114">
        <f t="shared" si="91"/>
        <v>560</v>
      </c>
      <c r="G546" s="18"/>
      <c r="H546" s="29" t="s">
        <v>2906</v>
      </c>
      <c r="I546" s="20" t="s">
        <v>2909</v>
      </c>
      <c r="J546" s="31" t="s">
        <v>2114</v>
      </c>
      <c r="K546" s="31" t="s">
        <v>565</v>
      </c>
      <c r="L546" s="31"/>
      <c r="M546" s="3"/>
      <c r="N546" s="33">
        <f t="shared" si="92"/>
        <v>1671</v>
      </c>
      <c r="O546" s="15">
        <f t="shared" si="93"/>
        <v>1624</v>
      </c>
      <c r="P546" s="15">
        <f t="shared" si="94"/>
        <v>1596</v>
      </c>
      <c r="Q546" s="15">
        <f t="shared" si="95"/>
        <v>1568</v>
      </c>
      <c r="R546" s="15">
        <f t="shared" si="96"/>
        <v>1540</v>
      </c>
      <c r="S546" s="15">
        <f t="shared" si="97"/>
        <v>1400</v>
      </c>
      <c r="T546" s="15">
        <f t="shared" si="98"/>
        <v>1288</v>
      </c>
      <c r="U546" s="15">
        <f t="shared" si="99"/>
        <v>1120</v>
      </c>
      <c r="V546" s="15">
        <f t="shared" si="100"/>
        <v>0</v>
      </c>
    </row>
    <row r="547" spans="1:22" ht="16.5" customHeight="1">
      <c r="A547" s="7">
        <v>537</v>
      </c>
      <c r="B547" s="19"/>
      <c r="C547" s="72" t="s">
        <v>410</v>
      </c>
      <c r="D547" s="3" t="s">
        <v>2161</v>
      </c>
      <c r="E547" s="15">
        <v>2000</v>
      </c>
      <c r="F547" s="114">
        <f t="shared" si="91"/>
        <v>500</v>
      </c>
      <c r="G547" s="18"/>
      <c r="H547" s="28" t="s">
        <v>557</v>
      </c>
      <c r="I547" s="25" t="s">
        <v>2901</v>
      </c>
      <c r="J547" s="31" t="s">
        <v>2092</v>
      </c>
      <c r="K547" s="31" t="s">
        <v>566</v>
      </c>
      <c r="L547" s="31" t="s">
        <v>570</v>
      </c>
      <c r="M547" s="3"/>
      <c r="N547" s="33">
        <f t="shared" si="92"/>
        <v>1492</v>
      </c>
      <c r="O547" s="15">
        <f t="shared" si="93"/>
        <v>1450</v>
      </c>
      <c r="P547" s="15">
        <f t="shared" si="94"/>
        <v>1425</v>
      </c>
      <c r="Q547" s="15">
        <f t="shared" si="95"/>
        <v>1400</v>
      </c>
      <c r="R547" s="15">
        <f t="shared" si="96"/>
        <v>1375</v>
      </c>
      <c r="S547" s="15">
        <f t="shared" si="97"/>
        <v>1250</v>
      </c>
      <c r="T547" s="15">
        <f t="shared" si="98"/>
        <v>1150</v>
      </c>
      <c r="U547" s="15">
        <f t="shared" si="99"/>
        <v>1000</v>
      </c>
      <c r="V547" s="15">
        <f t="shared" si="100"/>
        <v>0</v>
      </c>
    </row>
    <row r="548" spans="1:22" ht="16.5" customHeight="1">
      <c r="A548" s="7">
        <v>538</v>
      </c>
      <c r="B548" s="19"/>
      <c r="C548" s="72" t="s">
        <v>411</v>
      </c>
      <c r="D548" s="3" t="s">
        <v>2161</v>
      </c>
      <c r="E548" s="15">
        <v>2200</v>
      </c>
      <c r="F548" s="114">
        <f t="shared" si="91"/>
        <v>550</v>
      </c>
      <c r="G548" s="18" t="s">
        <v>2088</v>
      </c>
      <c r="H548" s="25" t="s">
        <v>2901</v>
      </c>
      <c r="I548" s="20" t="s">
        <v>2909</v>
      </c>
      <c r="J548" s="31" t="s">
        <v>2098</v>
      </c>
      <c r="K548" s="31" t="s">
        <v>567</v>
      </c>
      <c r="L548" s="31"/>
      <c r="M548" s="3"/>
      <c r="N548" s="33">
        <f t="shared" si="92"/>
        <v>1641</v>
      </c>
      <c r="O548" s="15">
        <f t="shared" si="93"/>
        <v>1595</v>
      </c>
      <c r="P548" s="15">
        <f t="shared" si="94"/>
        <v>1567</v>
      </c>
      <c r="Q548" s="15">
        <f t="shared" si="95"/>
        <v>1540</v>
      </c>
      <c r="R548" s="15">
        <f t="shared" si="96"/>
        <v>1512</v>
      </c>
      <c r="S548" s="15">
        <f t="shared" si="97"/>
        <v>1375</v>
      </c>
      <c r="T548" s="15">
        <f t="shared" si="98"/>
        <v>1265</v>
      </c>
      <c r="U548" s="15">
        <f t="shared" si="99"/>
        <v>1100</v>
      </c>
      <c r="V548" s="15">
        <f t="shared" si="100"/>
        <v>0</v>
      </c>
    </row>
    <row r="549" spans="1:22" ht="16.5" customHeight="1">
      <c r="A549" s="7">
        <v>539</v>
      </c>
      <c r="B549" s="19"/>
      <c r="C549" s="72" t="s">
        <v>412</v>
      </c>
      <c r="D549" s="3" t="s">
        <v>2161</v>
      </c>
      <c r="E549" s="15">
        <v>1600</v>
      </c>
      <c r="F549" s="114">
        <f t="shared" si="91"/>
        <v>400</v>
      </c>
      <c r="G549" s="18"/>
      <c r="H549" s="20" t="s">
        <v>2909</v>
      </c>
      <c r="I549" s="28" t="s">
        <v>557</v>
      </c>
      <c r="J549" s="31" t="s">
        <v>2086</v>
      </c>
      <c r="K549" s="31" t="s">
        <v>566</v>
      </c>
      <c r="L549" s="31"/>
      <c r="M549" s="3"/>
      <c r="N549" s="33">
        <f t="shared" si="92"/>
        <v>1193</v>
      </c>
      <c r="O549" s="15">
        <f t="shared" si="93"/>
        <v>1160</v>
      </c>
      <c r="P549" s="15">
        <f t="shared" si="94"/>
        <v>1140</v>
      </c>
      <c r="Q549" s="15">
        <f t="shared" si="95"/>
        <v>1120</v>
      </c>
      <c r="R549" s="15">
        <f t="shared" si="96"/>
        <v>1100</v>
      </c>
      <c r="S549" s="15">
        <f t="shared" si="97"/>
        <v>1000</v>
      </c>
      <c r="T549" s="15">
        <f t="shared" si="98"/>
        <v>920</v>
      </c>
      <c r="U549" s="15">
        <f t="shared" si="99"/>
        <v>800</v>
      </c>
      <c r="V549" s="15">
        <f t="shared" si="100"/>
        <v>0</v>
      </c>
    </row>
    <row r="550" spans="1:22" ht="16.5" customHeight="1">
      <c r="A550" s="7">
        <v>540</v>
      </c>
      <c r="B550" s="19"/>
      <c r="C550" s="77" t="s">
        <v>413</v>
      </c>
      <c r="D550" s="3" t="s">
        <v>2162</v>
      </c>
      <c r="E550" s="15">
        <v>2400</v>
      </c>
      <c r="F550" s="114">
        <f t="shared" si="91"/>
        <v>600</v>
      </c>
      <c r="G550" s="18"/>
      <c r="H550" s="22" t="s">
        <v>2905</v>
      </c>
      <c r="I550" s="22" t="s">
        <v>2905</v>
      </c>
      <c r="J550" s="31" t="s">
        <v>2098</v>
      </c>
      <c r="K550" s="31" t="s">
        <v>567</v>
      </c>
      <c r="L550" s="31"/>
      <c r="M550" s="3"/>
      <c r="N550" s="33">
        <f t="shared" si="92"/>
        <v>1790</v>
      </c>
      <c r="O550" s="15">
        <f t="shared" si="93"/>
        <v>1740</v>
      </c>
      <c r="P550" s="15">
        <f t="shared" si="94"/>
        <v>1710</v>
      </c>
      <c r="Q550" s="15">
        <f t="shared" si="95"/>
        <v>1680</v>
      </c>
      <c r="R550" s="15">
        <f t="shared" si="96"/>
        <v>1650</v>
      </c>
      <c r="S550" s="15">
        <f t="shared" si="97"/>
        <v>1500</v>
      </c>
      <c r="T550" s="15">
        <f t="shared" si="98"/>
        <v>1380</v>
      </c>
      <c r="U550" s="15">
        <f t="shared" si="99"/>
        <v>1200</v>
      </c>
      <c r="V550" s="15">
        <f t="shared" si="100"/>
        <v>0</v>
      </c>
    </row>
    <row r="551" spans="1:22" ht="16.5" customHeight="1">
      <c r="A551" s="7">
        <v>541</v>
      </c>
      <c r="B551" s="19"/>
      <c r="C551" s="77" t="s">
        <v>414</v>
      </c>
      <c r="D551" s="3" t="s">
        <v>2162</v>
      </c>
      <c r="E551" s="15">
        <v>1800</v>
      </c>
      <c r="F551" s="114">
        <f t="shared" si="91"/>
        <v>450</v>
      </c>
      <c r="G551" s="18"/>
      <c r="H551" s="22" t="s">
        <v>2905</v>
      </c>
      <c r="I551" s="22" t="s">
        <v>2905</v>
      </c>
      <c r="J551" s="31" t="s">
        <v>2098</v>
      </c>
      <c r="K551" s="31" t="s">
        <v>566</v>
      </c>
      <c r="L551" s="31"/>
      <c r="M551" s="3"/>
      <c r="N551" s="33">
        <f t="shared" si="92"/>
        <v>1342</v>
      </c>
      <c r="O551" s="15">
        <f t="shared" si="93"/>
        <v>1305</v>
      </c>
      <c r="P551" s="15">
        <f t="shared" si="94"/>
        <v>1282</v>
      </c>
      <c r="Q551" s="15">
        <f t="shared" si="95"/>
        <v>1260</v>
      </c>
      <c r="R551" s="15">
        <f t="shared" si="96"/>
        <v>1237</v>
      </c>
      <c r="S551" s="15">
        <f t="shared" si="97"/>
        <v>1125</v>
      </c>
      <c r="T551" s="15">
        <f t="shared" si="98"/>
        <v>1035</v>
      </c>
      <c r="U551" s="15">
        <f t="shared" si="99"/>
        <v>900</v>
      </c>
      <c r="V551" s="15">
        <f t="shared" si="100"/>
        <v>0</v>
      </c>
    </row>
    <row r="552" spans="1:22" ht="16.5" customHeight="1">
      <c r="A552" s="7">
        <v>542</v>
      </c>
      <c r="B552" s="19"/>
      <c r="C552" s="77" t="s">
        <v>415</v>
      </c>
      <c r="D552" s="3" t="s">
        <v>2162</v>
      </c>
      <c r="E552" s="15">
        <v>3200</v>
      </c>
      <c r="F552" s="114">
        <f t="shared" si="91"/>
        <v>800</v>
      </c>
      <c r="G552" s="18"/>
      <c r="H552" s="22" t="s">
        <v>2905</v>
      </c>
      <c r="I552" s="25" t="s">
        <v>2901</v>
      </c>
      <c r="J552" s="31" t="s">
        <v>2098</v>
      </c>
      <c r="K552" s="31" t="s">
        <v>566</v>
      </c>
      <c r="L552" s="31"/>
      <c r="M552" s="3"/>
      <c r="N552" s="33">
        <f t="shared" si="92"/>
        <v>2387</v>
      </c>
      <c r="O552" s="15">
        <f t="shared" si="93"/>
        <v>2320</v>
      </c>
      <c r="P552" s="15">
        <f t="shared" si="94"/>
        <v>2280</v>
      </c>
      <c r="Q552" s="15">
        <f t="shared" si="95"/>
        <v>2240</v>
      </c>
      <c r="R552" s="15">
        <f t="shared" si="96"/>
        <v>2200</v>
      </c>
      <c r="S552" s="15">
        <f t="shared" si="97"/>
        <v>2000</v>
      </c>
      <c r="T552" s="15">
        <f t="shared" si="98"/>
        <v>1840</v>
      </c>
      <c r="U552" s="15">
        <f t="shared" si="99"/>
        <v>1600</v>
      </c>
      <c r="V552" s="15">
        <f t="shared" si="100"/>
        <v>0</v>
      </c>
    </row>
    <row r="553" spans="1:22" ht="16.5" customHeight="1">
      <c r="A553" s="7">
        <v>543</v>
      </c>
      <c r="B553" s="19"/>
      <c r="C553" s="77" t="s">
        <v>416</v>
      </c>
      <c r="D553" s="3" t="s">
        <v>2162</v>
      </c>
      <c r="E553" s="15">
        <v>1800</v>
      </c>
      <c r="F553" s="114">
        <f t="shared" si="91"/>
        <v>450</v>
      </c>
      <c r="G553" s="18"/>
      <c r="H553" s="20" t="s">
        <v>2909</v>
      </c>
      <c r="I553" s="22" t="s">
        <v>2905</v>
      </c>
      <c r="J553" s="31" t="s">
        <v>2098</v>
      </c>
      <c r="K553" s="31" t="s">
        <v>566</v>
      </c>
      <c r="L553" s="31"/>
      <c r="M553" s="3"/>
      <c r="N553" s="33">
        <f t="shared" si="92"/>
        <v>1342</v>
      </c>
      <c r="O553" s="15">
        <f t="shared" si="93"/>
        <v>1305</v>
      </c>
      <c r="P553" s="15">
        <f t="shared" si="94"/>
        <v>1282</v>
      </c>
      <c r="Q553" s="15">
        <f t="shared" si="95"/>
        <v>1260</v>
      </c>
      <c r="R553" s="15">
        <f t="shared" si="96"/>
        <v>1237</v>
      </c>
      <c r="S553" s="15">
        <f t="shared" si="97"/>
        <v>1125</v>
      </c>
      <c r="T553" s="15">
        <f t="shared" si="98"/>
        <v>1035</v>
      </c>
      <c r="U553" s="15">
        <f t="shared" si="99"/>
        <v>900</v>
      </c>
      <c r="V553" s="15">
        <f t="shared" si="100"/>
        <v>0</v>
      </c>
    </row>
    <row r="554" spans="1:22" ht="16.5" customHeight="1">
      <c r="A554" s="7">
        <v>544</v>
      </c>
      <c r="B554" s="19"/>
      <c r="C554" s="77" t="s">
        <v>417</v>
      </c>
      <c r="D554" s="3" t="s">
        <v>2162</v>
      </c>
      <c r="E554" s="15">
        <v>1980</v>
      </c>
      <c r="F554" s="114">
        <f t="shared" si="91"/>
        <v>495</v>
      </c>
      <c r="G554" s="18"/>
      <c r="H554" s="22" t="s">
        <v>2905</v>
      </c>
      <c r="I554" s="29" t="s">
        <v>2906</v>
      </c>
      <c r="J554" s="31" t="s">
        <v>2098</v>
      </c>
      <c r="K554" s="31" t="s">
        <v>566</v>
      </c>
      <c r="L554" s="31"/>
      <c r="M554" s="3"/>
      <c r="N554" s="33">
        <f t="shared" si="92"/>
        <v>1477</v>
      </c>
      <c r="O554" s="15">
        <f t="shared" si="93"/>
        <v>1435</v>
      </c>
      <c r="P554" s="15">
        <f t="shared" si="94"/>
        <v>1410</v>
      </c>
      <c r="Q554" s="15">
        <f t="shared" si="95"/>
        <v>1386</v>
      </c>
      <c r="R554" s="15">
        <f t="shared" si="96"/>
        <v>1361</v>
      </c>
      <c r="S554" s="15">
        <f t="shared" si="97"/>
        <v>1237</v>
      </c>
      <c r="T554" s="15">
        <f t="shared" si="98"/>
        <v>1138</v>
      </c>
      <c r="U554" s="15">
        <f t="shared" si="99"/>
        <v>990</v>
      </c>
      <c r="V554" s="15">
        <f t="shared" si="100"/>
        <v>0</v>
      </c>
    </row>
    <row r="555" spans="1:22" ht="16.5" customHeight="1">
      <c r="A555" s="7">
        <v>545</v>
      </c>
      <c r="B555" s="19"/>
      <c r="C555" s="77" t="s">
        <v>423</v>
      </c>
      <c r="D555" s="3" t="s">
        <v>2162</v>
      </c>
      <c r="E555" s="15">
        <v>1960</v>
      </c>
      <c r="F555" s="114">
        <f t="shared" si="91"/>
        <v>490</v>
      </c>
      <c r="G555" s="18"/>
      <c r="H555" s="20" t="s">
        <v>2909</v>
      </c>
      <c r="I555" s="20" t="s">
        <v>2909</v>
      </c>
      <c r="J555" s="31" t="s">
        <v>2086</v>
      </c>
      <c r="K555" s="31" t="s">
        <v>567</v>
      </c>
      <c r="L555" s="31"/>
      <c r="M555" s="3"/>
      <c r="N555" s="33">
        <f t="shared" si="92"/>
        <v>1462</v>
      </c>
      <c r="O555" s="15">
        <f t="shared" si="93"/>
        <v>1421</v>
      </c>
      <c r="P555" s="15">
        <f t="shared" si="94"/>
        <v>1396</v>
      </c>
      <c r="Q555" s="15">
        <f t="shared" si="95"/>
        <v>1372</v>
      </c>
      <c r="R555" s="15">
        <f t="shared" si="96"/>
        <v>1347</v>
      </c>
      <c r="S555" s="15">
        <f t="shared" si="97"/>
        <v>1225</v>
      </c>
      <c r="T555" s="15">
        <f t="shared" si="98"/>
        <v>1127</v>
      </c>
      <c r="U555" s="15">
        <f t="shared" si="99"/>
        <v>980</v>
      </c>
      <c r="V555" s="15">
        <f t="shared" si="100"/>
        <v>0</v>
      </c>
    </row>
    <row r="556" spans="1:22" ht="16.5" customHeight="1">
      <c r="A556" s="7">
        <v>546</v>
      </c>
      <c r="B556" s="19"/>
      <c r="C556" s="77" t="s">
        <v>418</v>
      </c>
      <c r="D556" s="3" t="s">
        <v>2162</v>
      </c>
      <c r="E556" s="15">
        <v>300</v>
      </c>
      <c r="F556" s="114">
        <f t="shared" si="91"/>
        <v>75</v>
      </c>
      <c r="G556" s="18"/>
      <c r="H556" s="21" t="s">
        <v>2902</v>
      </c>
      <c r="I556" s="24" t="s">
        <v>2908</v>
      </c>
      <c r="J556" s="31" t="s">
        <v>2098</v>
      </c>
      <c r="K556" s="31" t="s">
        <v>566</v>
      </c>
      <c r="L556" s="31" t="s">
        <v>570</v>
      </c>
      <c r="M556" s="3"/>
      <c r="N556" s="33">
        <f t="shared" si="92"/>
        <v>223</v>
      </c>
      <c r="O556" s="15">
        <f t="shared" si="93"/>
        <v>217</v>
      </c>
      <c r="P556" s="15">
        <f t="shared" si="94"/>
        <v>213</v>
      </c>
      <c r="Q556" s="15">
        <f t="shared" si="95"/>
        <v>210</v>
      </c>
      <c r="R556" s="15">
        <f t="shared" si="96"/>
        <v>206</v>
      </c>
      <c r="S556" s="15">
        <f t="shared" si="97"/>
        <v>187</v>
      </c>
      <c r="T556" s="15">
        <f t="shared" si="98"/>
        <v>172</v>
      </c>
      <c r="U556" s="15">
        <f t="shared" si="99"/>
        <v>150</v>
      </c>
      <c r="V556" s="15">
        <f t="shared" si="100"/>
        <v>0</v>
      </c>
    </row>
    <row r="557" spans="1:22" ht="16.5" customHeight="1">
      <c r="A557" s="7">
        <v>547</v>
      </c>
      <c r="B557" s="19"/>
      <c r="C557" s="77" t="s">
        <v>2294</v>
      </c>
      <c r="D557" s="3" t="s">
        <v>2162</v>
      </c>
      <c r="E557" s="15">
        <v>1200</v>
      </c>
      <c r="F557" s="114">
        <f t="shared" si="91"/>
        <v>300</v>
      </c>
      <c r="G557" s="18"/>
      <c r="H557" s="28" t="s">
        <v>557</v>
      </c>
      <c r="I557" s="81" t="s">
        <v>2912</v>
      </c>
      <c r="J557" s="31" t="s">
        <v>2114</v>
      </c>
      <c r="K557" s="31" t="s">
        <v>566</v>
      </c>
      <c r="L557" s="31" t="s">
        <v>570</v>
      </c>
      <c r="M557" s="3"/>
      <c r="N557" s="33">
        <f t="shared" si="92"/>
        <v>895</v>
      </c>
      <c r="O557" s="15">
        <f t="shared" si="93"/>
        <v>870</v>
      </c>
      <c r="P557" s="15">
        <f t="shared" si="94"/>
        <v>855</v>
      </c>
      <c r="Q557" s="15">
        <f t="shared" si="95"/>
        <v>840</v>
      </c>
      <c r="R557" s="15">
        <f t="shared" si="96"/>
        <v>825</v>
      </c>
      <c r="S557" s="15">
        <f t="shared" si="97"/>
        <v>750</v>
      </c>
      <c r="T557" s="15">
        <f t="shared" si="98"/>
        <v>690</v>
      </c>
      <c r="U557" s="15">
        <f t="shared" si="99"/>
        <v>600</v>
      </c>
      <c r="V557" s="15">
        <f t="shared" si="100"/>
        <v>0</v>
      </c>
    </row>
    <row r="558" spans="1:22" ht="16.5" customHeight="1">
      <c r="A558" s="7">
        <v>548</v>
      </c>
      <c r="B558" s="19"/>
      <c r="C558" s="77" t="s">
        <v>419</v>
      </c>
      <c r="D558" s="3" t="s">
        <v>2162</v>
      </c>
      <c r="E558" s="15">
        <v>1200</v>
      </c>
      <c r="F558" s="114">
        <f t="shared" si="91"/>
        <v>300</v>
      </c>
      <c r="G558" s="18"/>
      <c r="H558" s="22" t="s">
        <v>2905</v>
      </c>
      <c r="I558" s="22" t="s">
        <v>2905</v>
      </c>
      <c r="J558" s="31" t="s">
        <v>2098</v>
      </c>
      <c r="K558" s="31" t="s">
        <v>566</v>
      </c>
      <c r="L558" s="31" t="s">
        <v>2586</v>
      </c>
      <c r="M558" s="3"/>
      <c r="N558" s="33">
        <f t="shared" si="92"/>
        <v>895</v>
      </c>
      <c r="O558" s="15">
        <f t="shared" si="93"/>
        <v>870</v>
      </c>
      <c r="P558" s="15">
        <f t="shared" si="94"/>
        <v>855</v>
      </c>
      <c r="Q558" s="15">
        <f t="shared" si="95"/>
        <v>840</v>
      </c>
      <c r="R558" s="15">
        <f t="shared" si="96"/>
        <v>825</v>
      </c>
      <c r="S558" s="15">
        <f t="shared" si="97"/>
        <v>750</v>
      </c>
      <c r="T558" s="15">
        <f t="shared" si="98"/>
        <v>690</v>
      </c>
      <c r="U558" s="15">
        <f t="shared" si="99"/>
        <v>600</v>
      </c>
      <c r="V558" s="15">
        <f t="shared" si="100"/>
        <v>0</v>
      </c>
    </row>
    <row r="559" spans="1:22" ht="16.5" customHeight="1">
      <c r="A559" s="7">
        <v>549</v>
      </c>
      <c r="B559" s="19"/>
      <c r="C559" s="77" t="s">
        <v>420</v>
      </c>
      <c r="D559" s="3" t="s">
        <v>2162</v>
      </c>
      <c r="E559" s="15">
        <v>2300</v>
      </c>
      <c r="F559" s="114">
        <f t="shared" si="91"/>
        <v>575</v>
      </c>
      <c r="G559" s="18"/>
      <c r="H559" s="24" t="s">
        <v>2908</v>
      </c>
      <c r="I559" s="24" t="s">
        <v>2908</v>
      </c>
      <c r="J559" s="31" t="s">
        <v>2086</v>
      </c>
      <c r="K559" s="31" t="s">
        <v>566</v>
      </c>
      <c r="L559" s="31" t="s">
        <v>2586</v>
      </c>
      <c r="M559" s="3"/>
      <c r="N559" s="33">
        <f t="shared" si="92"/>
        <v>1716</v>
      </c>
      <c r="O559" s="15">
        <f t="shared" si="93"/>
        <v>1667</v>
      </c>
      <c r="P559" s="15">
        <f t="shared" si="94"/>
        <v>1638</v>
      </c>
      <c r="Q559" s="15">
        <f t="shared" si="95"/>
        <v>1610</v>
      </c>
      <c r="R559" s="15">
        <f t="shared" si="96"/>
        <v>1581</v>
      </c>
      <c r="S559" s="15">
        <f t="shared" si="97"/>
        <v>1437</v>
      </c>
      <c r="T559" s="15">
        <f t="shared" si="98"/>
        <v>1322</v>
      </c>
      <c r="U559" s="15">
        <f t="shared" si="99"/>
        <v>1150</v>
      </c>
      <c r="V559" s="15">
        <f t="shared" si="100"/>
        <v>0</v>
      </c>
    </row>
    <row r="560" spans="1:22" ht="16.5" customHeight="1">
      <c r="A560" s="7">
        <v>550</v>
      </c>
      <c r="B560" s="19"/>
      <c r="C560" s="77" t="s">
        <v>421</v>
      </c>
      <c r="D560" s="3" t="s">
        <v>2162</v>
      </c>
      <c r="E560" s="15">
        <v>2300</v>
      </c>
      <c r="F560" s="114">
        <f t="shared" si="91"/>
        <v>575</v>
      </c>
      <c r="G560" s="18"/>
      <c r="H560" s="22" t="s">
        <v>2905</v>
      </c>
      <c r="I560" s="22" t="s">
        <v>2905</v>
      </c>
      <c r="J560" s="31" t="s">
        <v>2098</v>
      </c>
      <c r="K560" s="31" t="s">
        <v>566</v>
      </c>
      <c r="L560" s="31" t="s">
        <v>570</v>
      </c>
      <c r="M560" s="3"/>
      <c r="N560" s="33">
        <f t="shared" si="92"/>
        <v>1716</v>
      </c>
      <c r="O560" s="15">
        <f t="shared" si="93"/>
        <v>1667</v>
      </c>
      <c r="P560" s="15">
        <f t="shared" si="94"/>
        <v>1638</v>
      </c>
      <c r="Q560" s="15">
        <f t="shared" si="95"/>
        <v>1610</v>
      </c>
      <c r="R560" s="15">
        <f t="shared" si="96"/>
        <v>1581</v>
      </c>
      <c r="S560" s="15">
        <f t="shared" si="97"/>
        <v>1437</v>
      </c>
      <c r="T560" s="15">
        <f t="shared" si="98"/>
        <v>1322</v>
      </c>
      <c r="U560" s="15">
        <f t="shared" si="99"/>
        <v>1150</v>
      </c>
      <c r="V560" s="15">
        <f t="shared" si="100"/>
        <v>0</v>
      </c>
    </row>
    <row r="561" spans="1:22" ht="16.5" customHeight="1">
      <c r="A561" s="7">
        <v>551</v>
      </c>
      <c r="B561" s="19"/>
      <c r="C561" s="77" t="s">
        <v>422</v>
      </c>
      <c r="D561" s="3" t="s">
        <v>2162</v>
      </c>
      <c r="E561" s="15">
        <v>720</v>
      </c>
      <c r="F561" s="114">
        <f t="shared" si="91"/>
        <v>180</v>
      </c>
      <c r="G561" s="18"/>
      <c r="H561" s="22" t="s">
        <v>2905</v>
      </c>
      <c r="I561" s="22" t="s">
        <v>2905</v>
      </c>
      <c r="J561" s="31" t="s">
        <v>2086</v>
      </c>
      <c r="K561" s="31" t="s">
        <v>566</v>
      </c>
      <c r="L561" s="31" t="s">
        <v>570</v>
      </c>
      <c r="M561" s="3"/>
      <c r="N561" s="33">
        <f t="shared" si="92"/>
        <v>537</v>
      </c>
      <c r="O561" s="15">
        <f t="shared" si="93"/>
        <v>522</v>
      </c>
      <c r="P561" s="15">
        <f t="shared" si="94"/>
        <v>513</v>
      </c>
      <c r="Q561" s="15">
        <f t="shared" si="95"/>
        <v>504</v>
      </c>
      <c r="R561" s="15">
        <f t="shared" si="96"/>
        <v>495</v>
      </c>
      <c r="S561" s="15">
        <f t="shared" si="97"/>
        <v>450</v>
      </c>
      <c r="T561" s="15">
        <f t="shared" si="98"/>
        <v>414</v>
      </c>
      <c r="U561" s="15">
        <f t="shared" si="99"/>
        <v>360</v>
      </c>
      <c r="V561" s="15">
        <f t="shared" si="100"/>
        <v>0</v>
      </c>
    </row>
    <row r="562" spans="1:22" ht="16.5" customHeight="1">
      <c r="A562" s="7">
        <v>552</v>
      </c>
      <c r="B562" s="19"/>
      <c r="C562" s="77" t="s">
        <v>424</v>
      </c>
      <c r="D562" s="3" t="s">
        <v>2162</v>
      </c>
      <c r="E562" s="15">
        <v>1000</v>
      </c>
      <c r="F562" s="114">
        <f t="shared" si="91"/>
        <v>250</v>
      </c>
      <c r="G562" s="18"/>
      <c r="H562" s="22" t="s">
        <v>2905</v>
      </c>
      <c r="I562" s="25" t="s">
        <v>2901</v>
      </c>
      <c r="J562" s="31" t="s">
        <v>2098</v>
      </c>
      <c r="K562" s="31" t="s">
        <v>566</v>
      </c>
      <c r="L562" s="31" t="s">
        <v>570</v>
      </c>
      <c r="M562" s="3"/>
      <c r="N562" s="33">
        <f t="shared" si="92"/>
        <v>746</v>
      </c>
      <c r="O562" s="15">
        <f t="shared" si="93"/>
        <v>725</v>
      </c>
      <c r="P562" s="15">
        <f t="shared" si="94"/>
        <v>712</v>
      </c>
      <c r="Q562" s="15">
        <f t="shared" si="95"/>
        <v>700</v>
      </c>
      <c r="R562" s="15">
        <f t="shared" si="96"/>
        <v>687</v>
      </c>
      <c r="S562" s="15">
        <f t="shared" si="97"/>
        <v>625</v>
      </c>
      <c r="T562" s="15">
        <f t="shared" si="98"/>
        <v>575</v>
      </c>
      <c r="U562" s="15">
        <f t="shared" si="99"/>
        <v>500</v>
      </c>
      <c r="V562" s="15">
        <f t="shared" si="100"/>
        <v>0</v>
      </c>
    </row>
    <row r="563" spans="1:22" ht="16.5" customHeight="1">
      <c r="A563" s="7">
        <v>553</v>
      </c>
      <c r="B563" s="19"/>
      <c r="C563" s="72" t="s">
        <v>425</v>
      </c>
      <c r="D563" s="3" t="s">
        <v>2163</v>
      </c>
      <c r="E563" s="15">
        <v>960</v>
      </c>
      <c r="F563" s="114">
        <f t="shared" si="91"/>
        <v>240</v>
      </c>
      <c r="G563" s="18"/>
      <c r="H563" s="24" t="s">
        <v>2908</v>
      </c>
      <c r="I563" s="23" t="s">
        <v>2900</v>
      </c>
      <c r="J563" s="31" t="s">
        <v>2098</v>
      </c>
      <c r="K563" s="31" t="s">
        <v>567</v>
      </c>
      <c r="L563" s="31"/>
      <c r="M563" s="3"/>
      <c r="N563" s="33">
        <f t="shared" si="92"/>
        <v>716</v>
      </c>
      <c r="O563" s="15">
        <f t="shared" si="93"/>
        <v>696</v>
      </c>
      <c r="P563" s="15">
        <f t="shared" si="94"/>
        <v>684</v>
      </c>
      <c r="Q563" s="15">
        <f t="shared" si="95"/>
        <v>672</v>
      </c>
      <c r="R563" s="15">
        <f t="shared" si="96"/>
        <v>660</v>
      </c>
      <c r="S563" s="15">
        <f t="shared" si="97"/>
        <v>600</v>
      </c>
      <c r="T563" s="15">
        <f t="shared" si="98"/>
        <v>552</v>
      </c>
      <c r="U563" s="15">
        <f t="shared" si="99"/>
        <v>480</v>
      </c>
      <c r="V563" s="15">
        <f t="shared" si="100"/>
        <v>0</v>
      </c>
    </row>
    <row r="564" spans="1:22" ht="16.5" customHeight="1">
      <c r="A564" s="7">
        <v>554</v>
      </c>
      <c r="B564" s="19"/>
      <c r="C564" s="72" t="s">
        <v>426</v>
      </c>
      <c r="D564" s="3" t="s">
        <v>2163</v>
      </c>
      <c r="E564" s="15">
        <v>1200</v>
      </c>
      <c r="F564" s="114">
        <f t="shared" si="91"/>
        <v>300</v>
      </c>
      <c r="G564" s="18"/>
      <c r="H564" s="29" t="s">
        <v>2906</v>
      </c>
      <c r="I564" s="20" t="s">
        <v>2909</v>
      </c>
      <c r="J564" s="31" t="s">
        <v>2092</v>
      </c>
      <c r="K564" s="31" t="s">
        <v>566</v>
      </c>
      <c r="L564" s="31"/>
      <c r="M564" s="3"/>
      <c r="N564" s="33">
        <f t="shared" si="92"/>
        <v>895</v>
      </c>
      <c r="O564" s="15">
        <f t="shared" si="93"/>
        <v>870</v>
      </c>
      <c r="P564" s="15">
        <f t="shared" si="94"/>
        <v>855</v>
      </c>
      <c r="Q564" s="15">
        <f t="shared" si="95"/>
        <v>840</v>
      </c>
      <c r="R564" s="15">
        <f t="shared" si="96"/>
        <v>825</v>
      </c>
      <c r="S564" s="15">
        <f t="shared" si="97"/>
        <v>750</v>
      </c>
      <c r="T564" s="15">
        <f t="shared" si="98"/>
        <v>690</v>
      </c>
      <c r="U564" s="15">
        <f t="shared" si="99"/>
        <v>600</v>
      </c>
      <c r="V564" s="15">
        <f t="shared" si="100"/>
        <v>0</v>
      </c>
    </row>
    <row r="565" spans="1:22" ht="16.5" customHeight="1">
      <c r="A565" s="7">
        <v>555</v>
      </c>
      <c r="B565" s="19"/>
      <c r="C565" s="77" t="s">
        <v>427</v>
      </c>
      <c r="D565" s="3" t="s">
        <v>2164</v>
      </c>
      <c r="E565" s="15">
        <v>1850</v>
      </c>
      <c r="F565" s="114">
        <f t="shared" si="91"/>
        <v>462</v>
      </c>
      <c r="G565" s="18"/>
      <c r="H565" s="22" t="s">
        <v>2905</v>
      </c>
      <c r="I565" s="22" t="s">
        <v>2905</v>
      </c>
      <c r="J565" s="31" t="s">
        <v>2092</v>
      </c>
      <c r="K565" s="31" t="s">
        <v>567</v>
      </c>
      <c r="L565" s="31"/>
      <c r="M565" s="3"/>
      <c r="N565" s="33">
        <f t="shared" si="92"/>
        <v>1378</v>
      </c>
      <c r="O565" s="15">
        <f t="shared" si="93"/>
        <v>1339</v>
      </c>
      <c r="P565" s="15">
        <f t="shared" si="94"/>
        <v>1316</v>
      </c>
      <c r="Q565" s="15">
        <f t="shared" si="95"/>
        <v>1293</v>
      </c>
      <c r="R565" s="15">
        <f t="shared" si="96"/>
        <v>1270</v>
      </c>
      <c r="S565" s="15">
        <f t="shared" si="97"/>
        <v>1155</v>
      </c>
      <c r="T565" s="15">
        <f t="shared" si="98"/>
        <v>1062</v>
      </c>
      <c r="U565" s="15">
        <f t="shared" si="99"/>
        <v>924</v>
      </c>
      <c r="V565" s="15">
        <f t="shared" si="100"/>
        <v>0</v>
      </c>
    </row>
    <row r="566" spans="1:22" ht="16.5" customHeight="1">
      <c r="A566" s="7">
        <v>556</v>
      </c>
      <c r="B566" s="19"/>
      <c r="C566" s="77" t="s">
        <v>428</v>
      </c>
      <c r="D566" s="3" t="s">
        <v>2164</v>
      </c>
      <c r="E566" s="15">
        <v>1760</v>
      </c>
      <c r="F566" s="114">
        <f t="shared" si="91"/>
        <v>440</v>
      </c>
      <c r="G566" s="18"/>
      <c r="H566" s="28" t="s">
        <v>557</v>
      </c>
      <c r="I566" s="28" t="s">
        <v>557</v>
      </c>
      <c r="J566" s="31" t="s">
        <v>2086</v>
      </c>
      <c r="K566" s="31" t="s">
        <v>565</v>
      </c>
      <c r="L566" s="31"/>
      <c r="M566" s="3"/>
      <c r="N566" s="33">
        <f t="shared" si="92"/>
        <v>1313</v>
      </c>
      <c r="O566" s="15">
        <f t="shared" si="93"/>
        <v>1276</v>
      </c>
      <c r="P566" s="15">
        <f t="shared" si="94"/>
        <v>1254</v>
      </c>
      <c r="Q566" s="15">
        <f t="shared" si="95"/>
        <v>1232</v>
      </c>
      <c r="R566" s="15">
        <f t="shared" si="96"/>
        <v>1210</v>
      </c>
      <c r="S566" s="15">
        <f t="shared" si="97"/>
        <v>1100</v>
      </c>
      <c r="T566" s="15">
        <f t="shared" si="98"/>
        <v>1012</v>
      </c>
      <c r="U566" s="15">
        <f t="shared" si="99"/>
        <v>880</v>
      </c>
      <c r="V566" s="15">
        <f t="shared" si="100"/>
        <v>0</v>
      </c>
    </row>
    <row r="567" spans="1:22" ht="16.5" customHeight="1">
      <c r="A567" s="7">
        <v>557</v>
      </c>
      <c r="B567" s="19"/>
      <c r="C567" s="77" t="s">
        <v>429</v>
      </c>
      <c r="D567" s="3" t="s">
        <v>2164</v>
      </c>
      <c r="E567" s="15">
        <v>1400</v>
      </c>
      <c r="F567" s="114">
        <f t="shared" si="91"/>
        <v>350</v>
      </c>
      <c r="G567" s="18"/>
      <c r="H567" s="23" t="s">
        <v>2900</v>
      </c>
      <c r="I567" s="81" t="s">
        <v>2912</v>
      </c>
      <c r="J567" s="31" t="s">
        <v>2098</v>
      </c>
      <c r="K567" s="31" t="s">
        <v>566</v>
      </c>
      <c r="L567" s="31"/>
      <c r="M567" s="3"/>
      <c r="N567" s="33">
        <f t="shared" si="92"/>
        <v>1044</v>
      </c>
      <c r="O567" s="15">
        <f t="shared" si="93"/>
        <v>1015</v>
      </c>
      <c r="P567" s="15">
        <f t="shared" si="94"/>
        <v>997</v>
      </c>
      <c r="Q567" s="15">
        <f t="shared" si="95"/>
        <v>980</v>
      </c>
      <c r="R567" s="15">
        <f t="shared" si="96"/>
        <v>962</v>
      </c>
      <c r="S567" s="15">
        <f t="shared" si="97"/>
        <v>875</v>
      </c>
      <c r="T567" s="15">
        <f t="shared" si="98"/>
        <v>805</v>
      </c>
      <c r="U567" s="15">
        <f t="shared" si="99"/>
        <v>700</v>
      </c>
      <c r="V567" s="15">
        <f t="shared" si="100"/>
        <v>0</v>
      </c>
    </row>
    <row r="568" spans="1:22" ht="16.5" customHeight="1">
      <c r="A568" s="7">
        <v>558</v>
      </c>
      <c r="B568" s="19"/>
      <c r="C568" s="77" t="s">
        <v>430</v>
      </c>
      <c r="D568" s="3" t="s">
        <v>2164</v>
      </c>
      <c r="E568" s="15">
        <v>3200</v>
      </c>
      <c r="F568" s="114">
        <f t="shared" si="91"/>
        <v>800</v>
      </c>
      <c r="G568" s="18"/>
      <c r="H568" s="21" t="s">
        <v>2902</v>
      </c>
      <c r="I568" s="26" t="s">
        <v>2113</v>
      </c>
      <c r="J568" s="31" t="s">
        <v>2092</v>
      </c>
      <c r="K568" s="31" t="s">
        <v>566</v>
      </c>
      <c r="L568" s="31"/>
      <c r="M568" s="3"/>
      <c r="N568" s="33">
        <f t="shared" si="92"/>
        <v>2387</v>
      </c>
      <c r="O568" s="15">
        <f t="shared" si="93"/>
        <v>2320</v>
      </c>
      <c r="P568" s="15">
        <f t="shared" si="94"/>
        <v>2280</v>
      </c>
      <c r="Q568" s="15">
        <f t="shared" si="95"/>
        <v>2240</v>
      </c>
      <c r="R568" s="15">
        <f t="shared" si="96"/>
        <v>2200</v>
      </c>
      <c r="S568" s="15">
        <f t="shared" si="97"/>
        <v>2000</v>
      </c>
      <c r="T568" s="15">
        <f t="shared" si="98"/>
        <v>1840</v>
      </c>
      <c r="U568" s="15">
        <f t="shared" si="99"/>
        <v>1600</v>
      </c>
      <c r="V568" s="15">
        <f t="shared" si="100"/>
        <v>0</v>
      </c>
    </row>
    <row r="569" spans="1:22" ht="16.5" customHeight="1">
      <c r="A569" s="7">
        <v>559</v>
      </c>
      <c r="B569" s="19"/>
      <c r="C569" s="77" t="s">
        <v>431</v>
      </c>
      <c r="D569" s="3" t="s">
        <v>2164</v>
      </c>
      <c r="E569" s="15">
        <v>1600</v>
      </c>
      <c r="F569" s="114">
        <f t="shared" si="91"/>
        <v>400</v>
      </c>
      <c r="G569" s="18"/>
      <c r="H569" s="22" t="s">
        <v>2905</v>
      </c>
      <c r="I569" s="23" t="s">
        <v>2900</v>
      </c>
      <c r="J569" s="31" t="s">
        <v>2092</v>
      </c>
      <c r="K569" s="31" t="s">
        <v>566</v>
      </c>
      <c r="L569" s="31"/>
      <c r="M569" s="3"/>
      <c r="N569" s="33">
        <f t="shared" si="92"/>
        <v>1193</v>
      </c>
      <c r="O569" s="15">
        <f t="shared" si="93"/>
        <v>1160</v>
      </c>
      <c r="P569" s="15">
        <f t="shared" si="94"/>
        <v>1140</v>
      </c>
      <c r="Q569" s="15">
        <f t="shared" si="95"/>
        <v>1120</v>
      </c>
      <c r="R569" s="15">
        <f t="shared" si="96"/>
        <v>1100</v>
      </c>
      <c r="S569" s="15">
        <f t="shared" si="97"/>
        <v>1000</v>
      </c>
      <c r="T569" s="15">
        <f t="shared" si="98"/>
        <v>920</v>
      </c>
      <c r="U569" s="15">
        <f t="shared" si="99"/>
        <v>800</v>
      </c>
      <c r="V569" s="15">
        <f t="shared" si="100"/>
        <v>0</v>
      </c>
    </row>
    <row r="570" spans="1:22" ht="16.5" customHeight="1">
      <c r="A570" s="7">
        <v>560</v>
      </c>
      <c r="B570" s="19"/>
      <c r="C570" s="77" t="s">
        <v>432</v>
      </c>
      <c r="D570" s="3" t="s">
        <v>2164</v>
      </c>
      <c r="E570" s="15">
        <v>8600</v>
      </c>
      <c r="F570" s="114">
        <f t="shared" si="91"/>
        <v>2150</v>
      </c>
      <c r="G570" s="18" t="s">
        <v>550</v>
      </c>
      <c r="H570" s="21" t="s">
        <v>2902</v>
      </c>
      <c r="I570" s="24" t="s">
        <v>2908</v>
      </c>
      <c r="J570" s="31" t="s">
        <v>2114</v>
      </c>
      <c r="K570" s="31" t="s">
        <v>566</v>
      </c>
      <c r="L570" s="31"/>
      <c r="M570" s="3" t="s">
        <v>2133</v>
      </c>
      <c r="N570" s="33">
        <f t="shared" si="92"/>
        <v>6416</v>
      </c>
      <c r="O570" s="15">
        <f t="shared" si="93"/>
        <v>6235</v>
      </c>
      <c r="P570" s="15">
        <f t="shared" si="94"/>
        <v>6127</v>
      </c>
      <c r="Q570" s="15">
        <f t="shared" si="95"/>
        <v>6020</v>
      </c>
      <c r="R570" s="15">
        <f t="shared" si="96"/>
        <v>5912</v>
      </c>
      <c r="S570" s="15">
        <f t="shared" si="97"/>
        <v>5375</v>
      </c>
      <c r="T570" s="15">
        <f t="shared" si="98"/>
        <v>4945</v>
      </c>
      <c r="U570" s="15">
        <f t="shared" si="99"/>
        <v>4300</v>
      </c>
      <c r="V570" s="15">
        <f t="shared" si="100"/>
        <v>0</v>
      </c>
    </row>
    <row r="571" spans="1:22" ht="16.5" customHeight="1">
      <c r="A571" s="7">
        <v>561</v>
      </c>
      <c r="B571" s="19"/>
      <c r="C571" s="77" t="s">
        <v>433</v>
      </c>
      <c r="D571" s="3" t="s">
        <v>2164</v>
      </c>
      <c r="E571" s="15">
        <v>1250</v>
      </c>
      <c r="F571" s="114">
        <f t="shared" si="91"/>
        <v>312</v>
      </c>
      <c r="G571" s="18"/>
      <c r="H571" s="29" t="s">
        <v>2906</v>
      </c>
      <c r="I571" s="22" t="s">
        <v>2905</v>
      </c>
      <c r="J571" s="31" t="s">
        <v>2092</v>
      </c>
      <c r="K571" s="31" t="s">
        <v>566</v>
      </c>
      <c r="L571" s="31"/>
      <c r="M571" s="3"/>
      <c r="N571" s="33">
        <f t="shared" si="92"/>
        <v>931</v>
      </c>
      <c r="O571" s="15">
        <f t="shared" si="93"/>
        <v>904</v>
      </c>
      <c r="P571" s="15">
        <f t="shared" si="94"/>
        <v>889</v>
      </c>
      <c r="Q571" s="15">
        <f t="shared" si="95"/>
        <v>873</v>
      </c>
      <c r="R571" s="15">
        <f t="shared" si="96"/>
        <v>858</v>
      </c>
      <c r="S571" s="15">
        <f t="shared" si="97"/>
        <v>780</v>
      </c>
      <c r="T571" s="15">
        <f t="shared" si="98"/>
        <v>717</v>
      </c>
      <c r="U571" s="15">
        <f t="shared" si="99"/>
        <v>624</v>
      </c>
      <c r="V571" s="15">
        <f t="shared" si="100"/>
        <v>0</v>
      </c>
    </row>
    <row r="572" spans="1:22" ht="16.5" customHeight="1">
      <c r="A572" s="7">
        <v>562</v>
      </c>
      <c r="B572" s="19"/>
      <c r="C572" s="72" t="s">
        <v>434</v>
      </c>
      <c r="D572" s="3" t="s">
        <v>2140</v>
      </c>
      <c r="E572" s="15">
        <v>1400</v>
      </c>
      <c r="F572" s="114">
        <f t="shared" si="91"/>
        <v>350</v>
      </c>
      <c r="G572" s="18"/>
      <c r="H572" s="29" t="s">
        <v>2906</v>
      </c>
      <c r="I572" s="29" t="s">
        <v>2906</v>
      </c>
      <c r="J572" s="31" t="s">
        <v>2092</v>
      </c>
      <c r="K572" s="31" t="s">
        <v>566</v>
      </c>
      <c r="L572" s="31"/>
      <c r="M572" s="3"/>
      <c r="N572" s="33">
        <f t="shared" si="92"/>
        <v>1044</v>
      </c>
      <c r="O572" s="15">
        <f t="shared" si="93"/>
        <v>1015</v>
      </c>
      <c r="P572" s="15">
        <f t="shared" si="94"/>
        <v>997</v>
      </c>
      <c r="Q572" s="15">
        <f t="shared" si="95"/>
        <v>980</v>
      </c>
      <c r="R572" s="15">
        <f t="shared" si="96"/>
        <v>962</v>
      </c>
      <c r="S572" s="15">
        <f t="shared" si="97"/>
        <v>875</v>
      </c>
      <c r="T572" s="15">
        <f t="shared" si="98"/>
        <v>805</v>
      </c>
      <c r="U572" s="15">
        <f t="shared" si="99"/>
        <v>700</v>
      </c>
      <c r="V572" s="15">
        <f t="shared" si="100"/>
        <v>0</v>
      </c>
    </row>
    <row r="573" spans="1:22" ht="16.5" customHeight="1">
      <c r="A573" s="7">
        <v>563</v>
      </c>
      <c r="B573" s="19"/>
      <c r="C573" s="72" t="s">
        <v>435</v>
      </c>
      <c r="D573" s="3" t="s">
        <v>2140</v>
      </c>
      <c r="E573" s="15">
        <v>1200</v>
      </c>
      <c r="F573" s="114">
        <f t="shared" si="91"/>
        <v>300</v>
      </c>
      <c r="G573" s="18"/>
      <c r="H573" s="20" t="s">
        <v>2909</v>
      </c>
      <c r="I573" s="29" t="s">
        <v>2906</v>
      </c>
      <c r="J573" s="31" t="s">
        <v>2114</v>
      </c>
      <c r="K573" s="31" t="s">
        <v>566</v>
      </c>
      <c r="L573" s="31"/>
      <c r="M573" s="3"/>
      <c r="N573" s="33">
        <f t="shared" si="92"/>
        <v>895</v>
      </c>
      <c r="O573" s="15">
        <f t="shared" si="93"/>
        <v>870</v>
      </c>
      <c r="P573" s="15">
        <f t="shared" si="94"/>
        <v>855</v>
      </c>
      <c r="Q573" s="15">
        <f t="shared" si="95"/>
        <v>840</v>
      </c>
      <c r="R573" s="15">
        <f t="shared" si="96"/>
        <v>825</v>
      </c>
      <c r="S573" s="15">
        <f t="shared" si="97"/>
        <v>750</v>
      </c>
      <c r="T573" s="15">
        <f t="shared" si="98"/>
        <v>690</v>
      </c>
      <c r="U573" s="15">
        <f t="shared" si="99"/>
        <v>600</v>
      </c>
      <c r="V573" s="15">
        <f t="shared" si="100"/>
        <v>0</v>
      </c>
    </row>
    <row r="574" spans="1:22" ht="16.5" customHeight="1">
      <c r="A574" s="7">
        <v>564</v>
      </c>
      <c r="B574" s="19"/>
      <c r="C574" s="72" t="s">
        <v>436</v>
      </c>
      <c r="D574" s="3" t="s">
        <v>2140</v>
      </c>
      <c r="E574" s="16" t="s">
        <v>546</v>
      </c>
      <c r="F574" s="15">
        <v>3000</v>
      </c>
      <c r="G574" s="18" t="s">
        <v>2165</v>
      </c>
      <c r="H574" s="22" t="s">
        <v>2905</v>
      </c>
      <c r="I574" s="22" t="s">
        <v>2905</v>
      </c>
      <c r="J574" s="31" t="s">
        <v>2114</v>
      </c>
      <c r="K574" s="31" t="s">
        <v>566</v>
      </c>
      <c r="L574" s="31"/>
      <c r="M574" s="3" t="s">
        <v>2166</v>
      </c>
      <c r="N574" s="34" t="s">
        <v>3689</v>
      </c>
      <c r="O574" s="16" t="s">
        <v>3689</v>
      </c>
      <c r="P574" s="16" t="s">
        <v>3689</v>
      </c>
      <c r="Q574" s="16" t="s">
        <v>3689</v>
      </c>
      <c r="R574" s="16" t="s">
        <v>3689</v>
      </c>
      <c r="S574" s="16" t="s">
        <v>3689</v>
      </c>
      <c r="T574" s="16" t="s">
        <v>3689</v>
      </c>
      <c r="U574" s="16" t="s">
        <v>3689</v>
      </c>
      <c r="V574" s="16" t="s">
        <v>3689</v>
      </c>
    </row>
    <row r="575" spans="1:22" ht="16.5" customHeight="1">
      <c r="A575" s="7">
        <v>565</v>
      </c>
      <c r="B575" s="19"/>
      <c r="C575" s="77" t="s">
        <v>437</v>
      </c>
      <c r="D575" s="3" t="s">
        <v>2167</v>
      </c>
      <c r="E575" s="15">
        <v>980</v>
      </c>
      <c r="F575" s="114">
        <f t="shared" ref="F575:F606" si="101">ROUNDDOWN(E575/4,0)</f>
        <v>245</v>
      </c>
      <c r="G575" s="18"/>
      <c r="H575" s="21" t="s">
        <v>2902</v>
      </c>
      <c r="I575" s="24" t="s">
        <v>2908</v>
      </c>
      <c r="J575" s="31" t="s">
        <v>2092</v>
      </c>
      <c r="K575" s="31" t="s">
        <v>566</v>
      </c>
      <c r="L575" s="31" t="s">
        <v>570</v>
      </c>
      <c r="M575" s="3"/>
      <c r="N575" s="33">
        <f t="shared" ref="N575:N606" si="102">ROUNDDOWN(F575*2.9844,0)</f>
        <v>731</v>
      </c>
      <c r="O575" s="15">
        <f t="shared" ref="O575:O606" si="103">ROUNDDOWN(F575*2.9,0)</f>
        <v>710</v>
      </c>
      <c r="P575" s="15">
        <f t="shared" ref="P575:P606" si="104">ROUNDDOWN(F575*2.85,0)</f>
        <v>698</v>
      </c>
      <c r="Q575" s="15">
        <f t="shared" ref="Q575:Q606" si="105">ROUNDDOWN(F575*2.8,0)</f>
        <v>686</v>
      </c>
      <c r="R575" s="15">
        <f t="shared" ref="R575:R606" si="106">ROUNDDOWN(F575*2.75,0)</f>
        <v>673</v>
      </c>
      <c r="S575" s="15">
        <f t="shared" ref="S575:S606" si="107">ROUNDDOWN(F575*2.5,0)</f>
        <v>612</v>
      </c>
      <c r="T575" s="15">
        <f t="shared" ref="T575:T606" si="108">ROUNDDOWN(F575*2.3,0)</f>
        <v>563</v>
      </c>
      <c r="U575" s="15">
        <f t="shared" ref="U575:U606" si="109">ROUNDDOWN(F575*2,0)</f>
        <v>490</v>
      </c>
      <c r="V575" s="15">
        <f t="shared" ref="V575:V606" si="110">ROUNDDOWN(F575*0,0)</f>
        <v>0</v>
      </c>
    </row>
    <row r="576" spans="1:22" ht="16.5" customHeight="1">
      <c r="A576" s="7">
        <v>566</v>
      </c>
      <c r="B576" s="19"/>
      <c r="C576" s="77" t="s">
        <v>438</v>
      </c>
      <c r="D576" s="3" t="s">
        <v>2167</v>
      </c>
      <c r="E576" s="15">
        <v>680</v>
      </c>
      <c r="F576" s="114">
        <f t="shared" si="101"/>
        <v>170</v>
      </c>
      <c r="G576" s="18"/>
      <c r="H576" s="22" t="s">
        <v>2905</v>
      </c>
      <c r="I576" s="29" t="s">
        <v>2906</v>
      </c>
      <c r="J576" s="31" t="s">
        <v>2098</v>
      </c>
      <c r="K576" s="31" t="s">
        <v>566</v>
      </c>
      <c r="L576" s="31" t="s">
        <v>570</v>
      </c>
      <c r="M576" s="3"/>
      <c r="N576" s="33">
        <f t="shared" si="102"/>
        <v>507</v>
      </c>
      <c r="O576" s="15">
        <f t="shared" si="103"/>
        <v>493</v>
      </c>
      <c r="P576" s="15">
        <f t="shared" si="104"/>
        <v>484</v>
      </c>
      <c r="Q576" s="15">
        <f t="shared" si="105"/>
        <v>476</v>
      </c>
      <c r="R576" s="15">
        <f t="shared" si="106"/>
        <v>467</v>
      </c>
      <c r="S576" s="15">
        <f t="shared" si="107"/>
        <v>425</v>
      </c>
      <c r="T576" s="15">
        <f t="shared" si="108"/>
        <v>391</v>
      </c>
      <c r="U576" s="15">
        <f t="shared" si="109"/>
        <v>340</v>
      </c>
      <c r="V576" s="15">
        <f t="shared" si="110"/>
        <v>0</v>
      </c>
    </row>
    <row r="577" spans="1:22" ht="16.5" customHeight="1">
      <c r="A577" s="7">
        <v>567</v>
      </c>
      <c r="B577" s="19"/>
      <c r="C577" s="77" t="s">
        <v>439</v>
      </c>
      <c r="D577" s="3" t="s">
        <v>2167</v>
      </c>
      <c r="E577" s="15">
        <v>780</v>
      </c>
      <c r="F577" s="114">
        <f t="shared" si="101"/>
        <v>195</v>
      </c>
      <c r="G577" s="18"/>
      <c r="H577" s="29" t="s">
        <v>2906</v>
      </c>
      <c r="I577" s="23" t="s">
        <v>2900</v>
      </c>
      <c r="J577" s="31" t="s">
        <v>2086</v>
      </c>
      <c r="K577" s="31" t="s">
        <v>566</v>
      </c>
      <c r="L577" s="31" t="s">
        <v>570</v>
      </c>
      <c r="M577" s="3"/>
      <c r="N577" s="33">
        <f t="shared" si="102"/>
        <v>581</v>
      </c>
      <c r="O577" s="15">
        <f t="shared" si="103"/>
        <v>565</v>
      </c>
      <c r="P577" s="15">
        <f t="shared" si="104"/>
        <v>555</v>
      </c>
      <c r="Q577" s="15">
        <f t="shared" si="105"/>
        <v>546</v>
      </c>
      <c r="R577" s="15">
        <f t="shared" si="106"/>
        <v>536</v>
      </c>
      <c r="S577" s="15">
        <f t="shared" si="107"/>
        <v>487</v>
      </c>
      <c r="T577" s="15">
        <f t="shared" si="108"/>
        <v>448</v>
      </c>
      <c r="U577" s="15">
        <f t="shared" si="109"/>
        <v>390</v>
      </c>
      <c r="V577" s="15">
        <f t="shared" si="110"/>
        <v>0</v>
      </c>
    </row>
    <row r="578" spans="1:22" ht="16.5" customHeight="1">
      <c r="A578" s="7">
        <v>568</v>
      </c>
      <c r="B578" s="19"/>
      <c r="C578" s="72" t="s">
        <v>440</v>
      </c>
      <c r="D578" s="3" t="s">
        <v>2168</v>
      </c>
      <c r="E578" s="15">
        <v>1800</v>
      </c>
      <c r="F578" s="114">
        <f t="shared" si="101"/>
        <v>450</v>
      </c>
      <c r="G578" s="18"/>
      <c r="H578" s="81" t="s">
        <v>2912</v>
      </c>
      <c r="I578" s="81" t="s">
        <v>2912</v>
      </c>
      <c r="J578" s="31" t="s">
        <v>2098</v>
      </c>
      <c r="K578" s="31" t="s">
        <v>566</v>
      </c>
      <c r="L578" s="31"/>
      <c r="M578" s="3"/>
      <c r="N578" s="33">
        <f t="shared" si="102"/>
        <v>1342</v>
      </c>
      <c r="O578" s="15">
        <f t="shared" si="103"/>
        <v>1305</v>
      </c>
      <c r="P578" s="15">
        <f t="shared" si="104"/>
        <v>1282</v>
      </c>
      <c r="Q578" s="15">
        <f t="shared" si="105"/>
        <v>1260</v>
      </c>
      <c r="R578" s="15">
        <f t="shared" si="106"/>
        <v>1237</v>
      </c>
      <c r="S578" s="15">
        <f t="shared" si="107"/>
        <v>1125</v>
      </c>
      <c r="T578" s="15">
        <f t="shared" si="108"/>
        <v>1035</v>
      </c>
      <c r="U578" s="15">
        <f t="shared" si="109"/>
        <v>900</v>
      </c>
      <c r="V578" s="15">
        <f t="shared" si="110"/>
        <v>0</v>
      </c>
    </row>
    <row r="579" spans="1:22" ht="16.5" customHeight="1">
      <c r="A579" s="7">
        <v>569</v>
      </c>
      <c r="B579" s="19"/>
      <c r="C579" s="72" t="s">
        <v>441</v>
      </c>
      <c r="D579" s="3" t="s">
        <v>2168</v>
      </c>
      <c r="E579" s="15">
        <v>1980</v>
      </c>
      <c r="F579" s="114">
        <f t="shared" si="101"/>
        <v>495</v>
      </c>
      <c r="G579" s="18" t="s">
        <v>2088</v>
      </c>
      <c r="H579" s="27" t="s">
        <v>2111</v>
      </c>
      <c r="I579" s="27" t="s">
        <v>2111</v>
      </c>
      <c r="J579" s="31" t="s">
        <v>2098</v>
      </c>
      <c r="K579" s="31" t="s">
        <v>566</v>
      </c>
      <c r="L579" s="31"/>
      <c r="M579" s="3"/>
      <c r="N579" s="33">
        <f t="shared" si="102"/>
        <v>1477</v>
      </c>
      <c r="O579" s="15">
        <f t="shared" si="103"/>
        <v>1435</v>
      </c>
      <c r="P579" s="15">
        <f t="shared" si="104"/>
        <v>1410</v>
      </c>
      <c r="Q579" s="15">
        <f t="shared" si="105"/>
        <v>1386</v>
      </c>
      <c r="R579" s="15">
        <f t="shared" si="106"/>
        <v>1361</v>
      </c>
      <c r="S579" s="15">
        <f t="shared" si="107"/>
        <v>1237</v>
      </c>
      <c r="T579" s="15">
        <f t="shared" si="108"/>
        <v>1138</v>
      </c>
      <c r="U579" s="15">
        <f t="shared" si="109"/>
        <v>990</v>
      </c>
      <c r="V579" s="15">
        <f t="shared" si="110"/>
        <v>0</v>
      </c>
    </row>
    <row r="580" spans="1:22" ht="16.5" customHeight="1">
      <c r="A580" s="7">
        <v>570</v>
      </c>
      <c r="B580" s="19"/>
      <c r="C580" s="72" t="s">
        <v>442</v>
      </c>
      <c r="D580" s="3" t="s">
        <v>2168</v>
      </c>
      <c r="E580" s="15">
        <v>1600</v>
      </c>
      <c r="F580" s="114">
        <f t="shared" si="101"/>
        <v>400</v>
      </c>
      <c r="G580" s="18"/>
      <c r="H580" s="81" t="s">
        <v>2912</v>
      </c>
      <c r="I580" s="81" t="s">
        <v>2912</v>
      </c>
      <c r="J580" s="31" t="s">
        <v>2092</v>
      </c>
      <c r="K580" s="31" t="s">
        <v>566</v>
      </c>
      <c r="L580" s="31"/>
      <c r="M580" s="3"/>
      <c r="N580" s="33">
        <f t="shared" si="102"/>
        <v>1193</v>
      </c>
      <c r="O580" s="15">
        <f t="shared" si="103"/>
        <v>1160</v>
      </c>
      <c r="P580" s="15">
        <f t="shared" si="104"/>
        <v>1140</v>
      </c>
      <c r="Q580" s="15">
        <f t="shared" si="105"/>
        <v>1120</v>
      </c>
      <c r="R580" s="15">
        <f t="shared" si="106"/>
        <v>1100</v>
      </c>
      <c r="S580" s="15">
        <f t="shared" si="107"/>
        <v>1000</v>
      </c>
      <c r="T580" s="15">
        <f t="shared" si="108"/>
        <v>920</v>
      </c>
      <c r="U580" s="15">
        <f t="shared" si="109"/>
        <v>800</v>
      </c>
      <c r="V580" s="15">
        <f t="shared" si="110"/>
        <v>0</v>
      </c>
    </row>
    <row r="581" spans="1:22" ht="16.5" customHeight="1">
      <c r="A581" s="7">
        <v>571</v>
      </c>
      <c r="B581" s="19"/>
      <c r="C581" s="77" t="s">
        <v>443</v>
      </c>
      <c r="D581" s="3" t="s">
        <v>2169</v>
      </c>
      <c r="E581" s="15">
        <v>980</v>
      </c>
      <c r="F581" s="114">
        <f t="shared" si="101"/>
        <v>245</v>
      </c>
      <c r="G581" s="18"/>
      <c r="H581" s="27" t="s">
        <v>2111</v>
      </c>
      <c r="I581" s="27" t="s">
        <v>2111</v>
      </c>
      <c r="J581" s="31" t="s">
        <v>2092</v>
      </c>
      <c r="K581" s="31" t="s">
        <v>566</v>
      </c>
      <c r="L581" s="31"/>
      <c r="M581" s="3"/>
      <c r="N581" s="33">
        <f t="shared" si="102"/>
        <v>731</v>
      </c>
      <c r="O581" s="15">
        <f t="shared" si="103"/>
        <v>710</v>
      </c>
      <c r="P581" s="15">
        <f t="shared" si="104"/>
        <v>698</v>
      </c>
      <c r="Q581" s="15">
        <f t="shared" si="105"/>
        <v>686</v>
      </c>
      <c r="R581" s="15">
        <f t="shared" si="106"/>
        <v>673</v>
      </c>
      <c r="S581" s="15">
        <f t="shared" si="107"/>
        <v>612</v>
      </c>
      <c r="T581" s="15">
        <f t="shared" si="108"/>
        <v>563</v>
      </c>
      <c r="U581" s="15">
        <f t="shared" si="109"/>
        <v>490</v>
      </c>
      <c r="V581" s="15">
        <f t="shared" si="110"/>
        <v>0</v>
      </c>
    </row>
    <row r="582" spans="1:22" ht="16.5" customHeight="1">
      <c r="A582" s="7">
        <v>572</v>
      </c>
      <c r="B582" s="19"/>
      <c r="C582" s="77" t="s">
        <v>444</v>
      </c>
      <c r="D582" s="3" t="s">
        <v>2169</v>
      </c>
      <c r="E582" s="15">
        <v>980</v>
      </c>
      <c r="F582" s="114">
        <f t="shared" si="101"/>
        <v>245</v>
      </c>
      <c r="G582" s="18"/>
      <c r="H582" s="81" t="s">
        <v>2912</v>
      </c>
      <c r="I582" s="81" t="s">
        <v>2912</v>
      </c>
      <c r="J582" s="31" t="s">
        <v>2092</v>
      </c>
      <c r="K582" s="31" t="s">
        <v>566</v>
      </c>
      <c r="L582" s="31"/>
      <c r="M582" s="3"/>
      <c r="N582" s="33">
        <f t="shared" si="102"/>
        <v>731</v>
      </c>
      <c r="O582" s="15">
        <f t="shared" si="103"/>
        <v>710</v>
      </c>
      <c r="P582" s="15">
        <f t="shared" si="104"/>
        <v>698</v>
      </c>
      <c r="Q582" s="15">
        <f t="shared" si="105"/>
        <v>686</v>
      </c>
      <c r="R582" s="15">
        <f t="shared" si="106"/>
        <v>673</v>
      </c>
      <c r="S582" s="15">
        <f t="shared" si="107"/>
        <v>612</v>
      </c>
      <c r="T582" s="15">
        <f t="shared" si="108"/>
        <v>563</v>
      </c>
      <c r="U582" s="15">
        <f t="shared" si="109"/>
        <v>490</v>
      </c>
      <c r="V582" s="15">
        <f t="shared" si="110"/>
        <v>0</v>
      </c>
    </row>
    <row r="583" spans="1:22" ht="16.5" customHeight="1">
      <c r="A583" s="7">
        <v>573</v>
      </c>
      <c r="B583" s="19"/>
      <c r="C583" s="77" t="s">
        <v>3682</v>
      </c>
      <c r="D583" s="3" t="s">
        <v>2169</v>
      </c>
      <c r="E583" s="15">
        <v>980</v>
      </c>
      <c r="F583" s="114">
        <f t="shared" si="101"/>
        <v>245</v>
      </c>
      <c r="G583" s="18"/>
      <c r="H583" s="69" t="s">
        <v>2903</v>
      </c>
      <c r="I583" s="69" t="s">
        <v>2903</v>
      </c>
      <c r="J583" s="31" t="s">
        <v>2092</v>
      </c>
      <c r="K583" s="31" t="s">
        <v>566</v>
      </c>
      <c r="L583" s="31"/>
      <c r="M583" s="3"/>
      <c r="N583" s="33">
        <f t="shared" si="102"/>
        <v>731</v>
      </c>
      <c r="O583" s="15">
        <f t="shared" si="103"/>
        <v>710</v>
      </c>
      <c r="P583" s="15">
        <f t="shared" si="104"/>
        <v>698</v>
      </c>
      <c r="Q583" s="15">
        <f t="shared" si="105"/>
        <v>686</v>
      </c>
      <c r="R583" s="15">
        <f t="shared" si="106"/>
        <v>673</v>
      </c>
      <c r="S583" s="15">
        <f t="shared" si="107"/>
        <v>612</v>
      </c>
      <c r="T583" s="15">
        <f t="shared" si="108"/>
        <v>563</v>
      </c>
      <c r="U583" s="15">
        <f t="shared" si="109"/>
        <v>490</v>
      </c>
      <c r="V583" s="15">
        <f t="shared" si="110"/>
        <v>0</v>
      </c>
    </row>
    <row r="584" spans="1:22" ht="16.5" customHeight="1">
      <c r="A584" s="7">
        <v>574</v>
      </c>
      <c r="B584" s="19"/>
      <c r="C584" s="72" t="s">
        <v>445</v>
      </c>
      <c r="D584" s="3" t="s">
        <v>2139</v>
      </c>
      <c r="E584" s="15">
        <v>758</v>
      </c>
      <c r="F584" s="114">
        <f t="shared" si="101"/>
        <v>189</v>
      </c>
      <c r="G584" s="18" t="s">
        <v>2088</v>
      </c>
      <c r="H584" s="25" t="s">
        <v>2901</v>
      </c>
      <c r="I584" s="25" t="s">
        <v>2901</v>
      </c>
      <c r="J584" s="31" t="s">
        <v>2086</v>
      </c>
      <c r="K584" s="31" t="s">
        <v>566</v>
      </c>
      <c r="L584" s="31" t="s">
        <v>2586</v>
      </c>
      <c r="M584" s="3"/>
      <c r="N584" s="33">
        <f t="shared" si="102"/>
        <v>564</v>
      </c>
      <c r="O584" s="15">
        <f t="shared" si="103"/>
        <v>548</v>
      </c>
      <c r="P584" s="15">
        <f t="shared" si="104"/>
        <v>538</v>
      </c>
      <c r="Q584" s="15">
        <f t="shared" si="105"/>
        <v>529</v>
      </c>
      <c r="R584" s="15">
        <f t="shared" si="106"/>
        <v>519</v>
      </c>
      <c r="S584" s="15">
        <f t="shared" si="107"/>
        <v>472</v>
      </c>
      <c r="T584" s="15">
        <f t="shared" si="108"/>
        <v>434</v>
      </c>
      <c r="U584" s="15">
        <f t="shared" si="109"/>
        <v>378</v>
      </c>
      <c r="V584" s="15">
        <f t="shared" si="110"/>
        <v>0</v>
      </c>
    </row>
    <row r="585" spans="1:22" ht="16.5" customHeight="1">
      <c r="A585" s="7">
        <v>575</v>
      </c>
      <c r="B585" s="19"/>
      <c r="C585" s="77" t="s">
        <v>447</v>
      </c>
      <c r="D585" s="3" t="s">
        <v>2171</v>
      </c>
      <c r="E585" s="15">
        <v>5200</v>
      </c>
      <c r="F585" s="114">
        <f t="shared" si="101"/>
        <v>1300</v>
      </c>
      <c r="G585" s="18" t="s">
        <v>550</v>
      </c>
      <c r="H585" s="80" t="s">
        <v>2099</v>
      </c>
      <c r="I585" s="80" t="s">
        <v>2099</v>
      </c>
      <c r="J585" s="31" t="s">
        <v>2098</v>
      </c>
      <c r="K585" s="31" t="s">
        <v>566</v>
      </c>
      <c r="L585" s="31"/>
      <c r="M585" s="3"/>
      <c r="N585" s="33">
        <f t="shared" si="102"/>
        <v>3879</v>
      </c>
      <c r="O585" s="15">
        <f t="shared" si="103"/>
        <v>3770</v>
      </c>
      <c r="P585" s="15">
        <f t="shared" si="104"/>
        <v>3705</v>
      </c>
      <c r="Q585" s="15">
        <f t="shared" si="105"/>
        <v>3640</v>
      </c>
      <c r="R585" s="15">
        <f t="shared" si="106"/>
        <v>3575</v>
      </c>
      <c r="S585" s="15">
        <f t="shared" si="107"/>
        <v>3250</v>
      </c>
      <c r="T585" s="15">
        <f t="shared" si="108"/>
        <v>2990</v>
      </c>
      <c r="U585" s="15">
        <f t="shared" si="109"/>
        <v>2600</v>
      </c>
      <c r="V585" s="15">
        <f t="shared" si="110"/>
        <v>0</v>
      </c>
    </row>
    <row r="586" spans="1:22" ht="16.5" customHeight="1">
      <c r="A586" s="7">
        <v>576</v>
      </c>
      <c r="B586" s="19"/>
      <c r="C586" s="77" t="s">
        <v>448</v>
      </c>
      <c r="D586" s="3" t="s">
        <v>2171</v>
      </c>
      <c r="E586" s="15">
        <v>4800</v>
      </c>
      <c r="F586" s="114">
        <f t="shared" si="101"/>
        <v>1200</v>
      </c>
      <c r="G586" s="18"/>
      <c r="H586" s="22" t="s">
        <v>2905</v>
      </c>
      <c r="I586" s="22" t="s">
        <v>2905</v>
      </c>
      <c r="J586" s="31" t="s">
        <v>2098</v>
      </c>
      <c r="K586" s="31" t="s">
        <v>566</v>
      </c>
      <c r="L586" s="31"/>
      <c r="M586" s="3"/>
      <c r="N586" s="33">
        <f t="shared" si="102"/>
        <v>3581</v>
      </c>
      <c r="O586" s="15">
        <f t="shared" si="103"/>
        <v>3480</v>
      </c>
      <c r="P586" s="15">
        <f t="shared" si="104"/>
        <v>3420</v>
      </c>
      <c r="Q586" s="15">
        <f t="shared" si="105"/>
        <v>3360</v>
      </c>
      <c r="R586" s="15">
        <f t="shared" si="106"/>
        <v>3300</v>
      </c>
      <c r="S586" s="15">
        <f t="shared" si="107"/>
        <v>3000</v>
      </c>
      <c r="T586" s="15">
        <f t="shared" si="108"/>
        <v>2760</v>
      </c>
      <c r="U586" s="15">
        <f t="shared" si="109"/>
        <v>2400</v>
      </c>
      <c r="V586" s="15">
        <f t="shared" si="110"/>
        <v>0</v>
      </c>
    </row>
    <row r="587" spans="1:22" ht="16.5" customHeight="1">
      <c r="A587" s="7">
        <v>577</v>
      </c>
      <c r="B587" s="19"/>
      <c r="C587" s="77" t="s">
        <v>449</v>
      </c>
      <c r="D587" s="3" t="s">
        <v>2171</v>
      </c>
      <c r="E587" s="15">
        <v>1800</v>
      </c>
      <c r="F587" s="114">
        <f t="shared" si="101"/>
        <v>450</v>
      </c>
      <c r="G587" s="18"/>
      <c r="H587" s="24" t="s">
        <v>2908</v>
      </c>
      <c r="I587" s="24" t="s">
        <v>2908</v>
      </c>
      <c r="J587" s="31" t="s">
        <v>2098</v>
      </c>
      <c r="K587" s="31" t="s">
        <v>566</v>
      </c>
      <c r="L587" s="31"/>
      <c r="M587" s="3" t="s">
        <v>2133</v>
      </c>
      <c r="N587" s="33">
        <f t="shared" si="102"/>
        <v>1342</v>
      </c>
      <c r="O587" s="15">
        <f t="shared" si="103"/>
        <v>1305</v>
      </c>
      <c r="P587" s="15">
        <f t="shared" si="104"/>
        <v>1282</v>
      </c>
      <c r="Q587" s="15">
        <f t="shared" si="105"/>
        <v>1260</v>
      </c>
      <c r="R587" s="15">
        <f t="shared" si="106"/>
        <v>1237</v>
      </c>
      <c r="S587" s="15">
        <f t="shared" si="107"/>
        <v>1125</v>
      </c>
      <c r="T587" s="15">
        <f t="shared" si="108"/>
        <v>1035</v>
      </c>
      <c r="U587" s="15">
        <f t="shared" si="109"/>
        <v>900</v>
      </c>
      <c r="V587" s="15">
        <f t="shared" si="110"/>
        <v>0</v>
      </c>
    </row>
    <row r="588" spans="1:22" ht="16.5" customHeight="1">
      <c r="A588" s="7">
        <v>578</v>
      </c>
      <c r="B588" s="19"/>
      <c r="C588" s="72" t="s">
        <v>450</v>
      </c>
      <c r="D588" s="3" t="s">
        <v>2172</v>
      </c>
      <c r="E588" s="15">
        <v>2000</v>
      </c>
      <c r="F588" s="114">
        <f t="shared" si="101"/>
        <v>500</v>
      </c>
      <c r="G588" s="18"/>
      <c r="H588" s="28" t="s">
        <v>557</v>
      </c>
      <c r="I588" s="28" t="s">
        <v>557</v>
      </c>
      <c r="J588" s="31" t="s">
        <v>2086</v>
      </c>
      <c r="K588" s="31" t="s">
        <v>566</v>
      </c>
      <c r="L588" s="31"/>
      <c r="M588" s="3"/>
      <c r="N588" s="33">
        <f t="shared" si="102"/>
        <v>1492</v>
      </c>
      <c r="O588" s="15">
        <f t="shared" si="103"/>
        <v>1450</v>
      </c>
      <c r="P588" s="15">
        <f t="shared" si="104"/>
        <v>1425</v>
      </c>
      <c r="Q588" s="15">
        <f t="shared" si="105"/>
        <v>1400</v>
      </c>
      <c r="R588" s="15">
        <f t="shared" si="106"/>
        <v>1375</v>
      </c>
      <c r="S588" s="15">
        <f t="shared" si="107"/>
        <v>1250</v>
      </c>
      <c r="T588" s="15">
        <f t="shared" si="108"/>
        <v>1150</v>
      </c>
      <c r="U588" s="15">
        <f t="shared" si="109"/>
        <v>1000</v>
      </c>
      <c r="V588" s="15">
        <f t="shared" si="110"/>
        <v>0</v>
      </c>
    </row>
    <row r="589" spans="1:22" ht="16.5" customHeight="1">
      <c r="A589" s="7">
        <v>579</v>
      </c>
      <c r="B589" s="19"/>
      <c r="C589" s="72" t="s">
        <v>451</v>
      </c>
      <c r="D589" s="3" t="s">
        <v>2172</v>
      </c>
      <c r="E589" s="15">
        <v>1700</v>
      </c>
      <c r="F589" s="114">
        <f t="shared" si="101"/>
        <v>425</v>
      </c>
      <c r="G589" s="18"/>
      <c r="H589" s="22" t="s">
        <v>2905</v>
      </c>
      <c r="I589" s="22" t="s">
        <v>2905</v>
      </c>
      <c r="J589" s="31" t="s">
        <v>2098</v>
      </c>
      <c r="K589" s="31" t="s">
        <v>566</v>
      </c>
      <c r="L589" s="31"/>
      <c r="M589" s="3"/>
      <c r="N589" s="33">
        <f t="shared" si="102"/>
        <v>1268</v>
      </c>
      <c r="O589" s="15">
        <f t="shared" si="103"/>
        <v>1232</v>
      </c>
      <c r="P589" s="15">
        <f t="shared" si="104"/>
        <v>1211</v>
      </c>
      <c r="Q589" s="15">
        <f t="shared" si="105"/>
        <v>1190</v>
      </c>
      <c r="R589" s="15">
        <f t="shared" si="106"/>
        <v>1168</v>
      </c>
      <c r="S589" s="15">
        <f t="shared" si="107"/>
        <v>1062</v>
      </c>
      <c r="T589" s="15">
        <f t="shared" si="108"/>
        <v>977</v>
      </c>
      <c r="U589" s="15">
        <f t="shared" si="109"/>
        <v>850</v>
      </c>
      <c r="V589" s="15">
        <f t="shared" si="110"/>
        <v>0</v>
      </c>
    </row>
    <row r="590" spans="1:22" ht="16.5" customHeight="1">
      <c r="A590" s="7">
        <v>580</v>
      </c>
      <c r="B590" s="19"/>
      <c r="C590" s="72" t="s">
        <v>452</v>
      </c>
      <c r="D590" s="3" t="s">
        <v>2172</v>
      </c>
      <c r="E590" s="15">
        <v>2200</v>
      </c>
      <c r="F590" s="114">
        <f t="shared" si="101"/>
        <v>550</v>
      </c>
      <c r="G590" s="18"/>
      <c r="H590" s="20" t="s">
        <v>2909</v>
      </c>
      <c r="I590" s="20" t="s">
        <v>2909</v>
      </c>
      <c r="J590" s="31" t="s">
        <v>2086</v>
      </c>
      <c r="K590" s="31" t="s">
        <v>567</v>
      </c>
      <c r="L590" s="31" t="s">
        <v>2587</v>
      </c>
      <c r="M590" s="3"/>
      <c r="N590" s="33">
        <f t="shared" si="102"/>
        <v>1641</v>
      </c>
      <c r="O590" s="15">
        <f t="shared" si="103"/>
        <v>1595</v>
      </c>
      <c r="P590" s="15">
        <f t="shared" si="104"/>
        <v>1567</v>
      </c>
      <c r="Q590" s="15">
        <f t="shared" si="105"/>
        <v>1540</v>
      </c>
      <c r="R590" s="15">
        <f t="shared" si="106"/>
        <v>1512</v>
      </c>
      <c r="S590" s="15">
        <f t="shared" si="107"/>
        <v>1375</v>
      </c>
      <c r="T590" s="15">
        <f t="shared" si="108"/>
        <v>1265</v>
      </c>
      <c r="U590" s="15">
        <f t="shared" si="109"/>
        <v>1100</v>
      </c>
      <c r="V590" s="15">
        <f t="shared" si="110"/>
        <v>0</v>
      </c>
    </row>
    <row r="591" spans="1:22" ht="16.5" customHeight="1">
      <c r="A591" s="7">
        <v>581</v>
      </c>
      <c r="B591" s="19"/>
      <c r="C591" s="72" t="s">
        <v>453</v>
      </c>
      <c r="D591" s="3" t="s">
        <v>2172</v>
      </c>
      <c r="E591" s="15">
        <v>2380</v>
      </c>
      <c r="F591" s="114">
        <f t="shared" si="101"/>
        <v>595</v>
      </c>
      <c r="G591" s="18"/>
      <c r="H591" s="22" t="s">
        <v>2905</v>
      </c>
      <c r="I591" s="22" t="s">
        <v>2905</v>
      </c>
      <c r="J591" s="31" t="s">
        <v>2098</v>
      </c>
      <c r="K591" s="31" t="s">
        <v>566</v>
      </c>
      <c r="L591" s="31"/>
      <c r="M591" s="3"/>
      <c r="N591" s="33">
        <f t="shared" si="102"/>
        <v>1775</v>
      </c>
      <c r="O591" s="15">
        <f t="shared" si="103"/>
        <v>1725</v>
      </c>
      <c r="P591" s="15">
        <f t="shared" si="104"/>
        <v>1695</v>
      </c>
      <c r="Q591" s="15">
        <f t="shared" si="105"/>
        <v>1666</v>
      </c>
      <c r="R591" s="15">
        <f t="shared" si="106"/>
        <v>1636</v>
      </c>
      <c r="S591" s="15">
        <f t="shared" si="107"/>
        <v>1487</v>
      </c>
      <c r="T591" s="15">
        <f t="shared" si="108"/>
        <v>1368</v>
      </c>
      <c r="U591" s="15">
        <f t="shared" si="109"/>
        <v>1190</v>
      </c>
      <c r="V591" s="15">
        <f t="shared" si="110"/>
        <v>0</v>
      </c>
    </row>
    <row r="592" spans="1:22" ht="16.5" customHeight="1">
      <c r="A592" s="7">
        <v>582</v>
      </c>
      <c r="B592" s="19"/>
      <c r="C592" s="77" t="s">
        <v>461</v>
      </c>
      <c r="D592" s="3" t="s">
        <v>2173</v>
      </c>
      <c r="E592" s="15">
        <v>1840</v>
      </c>
      <c r="F592" s="114">
        <f t="shared" si="101"/>
        <v>460</v>
      </c>
      <c r="G592" s="18"/>
      <c r="H592" s="20" t="s">
        <v>2909</v>
      </c>
      <c r="I592" s="21" t="s">
        <v>2902</v>
      </c>
      <c r="J592" s="31" t="s">
        <v>2086</v>
      </c>
      <c r="K592" s="31" t="s">
        <v>566</v>
      </c>
      <c r="L592" s="31" t="s">
        <v>570</v>
      </c>
      <c r="M592" s="3"/>
      <c r="N592" s="33">
        <f t="shared" si="102"/>
        <v>1372</v>
      </c>
      <c r="O592" s="15">
        <f t="shared" si="103"/>
        <v>1334</v>
      </c>
      <c r="P592" s="15">
        <f t="shared" si="104"/>
        <v>1311</v>
      </c>
      <c r="Q592" s="15">
        <f t="shared" si="105"/>
        <v>1288</v>
      </c>
      <c r="R592" s="15">
        <f t="shared" si="106"/>
        <v>1265</v>
      </c>
      <c r="S592" s="15">
        <f t="shared" si="107"/>
        <v>1150</v>
      </c>
      <c r="T592" s="15">
        <f t="shared" si="108"/>
        <v>1058</v>
      </c>
      <c r="U592" s="15">
        <f t="shared" si="109"/>
        <v>920</v>
      </c>
      <c r="V592" s="15">
        <f t="shared" si="110"/>
        <v>0</v>
      </c>
    </row>
    <row r="593" spans="1:22" ht="16.5" customHeight="1">
      <c r="A593" s="7">
        <v>583</v>
      </c>
      <c r="B593" s="19"/>
      <c r="C593" s="77" t="s">
        <v>457</v>
      </c>
      <c r="D593" s="3" t="s">
        <v>2173</v>
      </c>
      <c r="E593" s="15">
        <v>2580</v>
      </c>
      <c r="F593" s="114">
        <f t="shared" si="101"/>
        <v>645</v>
      </c>
      <c r="G593" s="18" t="s">
        <v>2088</v>
      </c>
      <c r="H593" s="20" t="s">
        <v>2909</v>
      </c>
      <c r="I593" s="20" t="s">
        <v>2909</v>
      </c>
      <c r="J593" s="31" t="s">
        <v>2086</v>
      </c>
      <c r="K593" s="31" t="s">
        <v>566</v>
      </c>
      <c r="L593" s="31"/>
      <c r="M593" s="3"/>
      <c r="N593" s="33">
        <f t="shared" si="102"/>
        <v>1924</v>
      </c>
      <c r="O593" s="15">
        <f t="shared" si="103"/>
        <v>1870</v>
      </c>
      <c r="P593" s="15">
        <f t="shared" si="104"/>
        <v>1838</v>
      </c>
      <c r="Q593" s="15">
        <f t="shared" si="105"/>
        <v>1806</v>
      </c>
      <c r="R593" s="15">
        <f t="shared" si="106"/>
        <v>1773</v>
      </c>
      <c r="S593" s="15">
        <f t="shared" si="107"/>
        <v>1612</v>
      </c>
      <c r="T593" s="15">
        <f t="shared" si="108"/>
        <v>1483</v>
      </c>
      <c r="U593" s="15">
        <f t="shared" si="109"/>
        <v>1290</v>
      </c>
      <c r="V593" s="15">
        <f t="shared" si="110"/>
        <v>0</v>
      </c>
    </row>
    <row r="594" spans="1:22" ht="16.5" customHeight="1">
      <c r="A594" s="7">
        <v>584</v>
      </c>
      <c r="B594" s="19"/>
      <c r="C594" s="77" t="s">
        <v>462</v>
      </c>
      <c r="D594" s="3" t="s">
        <v>2173</v>
      </c>
      <c r="E594" s="15">
        <v>2000</v>
      </c>
      <c r="F594" s="114">
        <f t="shared" si="101"/>
        <v>500</v>
      </c>
      <c r="G594" s="18"/>
      <c r="H594" s="25" t="s">
        <v>2901</v>
      </c>
      <c r="I594" s="26" t="s">
        <v>2113</v>
      </c>
      <c r="J594" s="31" t="s">
        <v>2086</v>
      </c>
      <c r="K594" s="31" t="s">
        <v>566</v>
      </c>
      <c r="L594" s="31" t="s">
        <v>570</v>
      </c>
      <c r="M594" s="3"/>
      <c r="N594" s="33">
        <f t="shared" si="102"/>
        <v>1492</v>
      </c>
      <c r="O594" s="15">
        <f t="shared" si="103"/>
        <v>1450</v>
      </c>
      <c r="P594" s="15">
        <f t="shared" si="104"/>
        <v>1425</v>
      </c>
      <c r="Q594" s="15">
        <f t="shared" si="105"/>
        <v>1400</v>
      </c>
      <c r="R594" s="15">
        <f t="shared" si="106"/>
        <v>1375</v>
      </c>
      <c r="S594" s="15">
        <f t="shared" si="107"/>
        <v>1250</v>
      </c>
      <c r="T594" s="15">
        <f t="shared" si="108"/>
        <v>1150</v>
      </c>
      <c r="U594" s="15">
        <f t="shared" si="109"/>
        <v>1000</v>
      </c>
      <c r="V594" s="15">
        <f t="shared" si="110"/>
        <v>0</v>
      </c>
    </row>
    <row r="595" spans="1:22" ht="16.5" customHeight="1">
      <c r="A595" s="7">
        <v>585</v>
      </c>
      <c r="B595" s="19"/>
      <c r="C595" s="77" t="s">
        <v>463</v>
      </c>
      <c r="D595" s="3" t="s">
        <v>2173</v>
      </c>
      <c r="E595" s="15">
        <v>5500</v>
      </c>
      <c r="F595" s="114">
        <f t="shared" si="101"/>
        <v>1375</v>
      </c>
      <c r="G595" s="18"/>
      <c r="H595" s="25" t="s">
        <v>2901</v>
      </c>
      <c r="I595" s="25" t="s">
        <v>2901</v>
      </c>
      <c r="J595" s="31" t="s">
        <v>2086</v>
      </c>
      <c r="K595" s="31" t="s">
        <v>567</v>
      </c>
      <c r="L595" s="31"/>
      <c r="M595" s="3"/>
      <c r="N595" s="33">
        <f t="shared" si="102"/>
        <v>4103</v>
      </c>
      <c r="O595" s="15">
        <f t="shared" si="103"/>
        <v>3987</v>
      </c>
      <c r="P595" s="15">
        <f t="shared" si="104"/>
        <v>3918</v>
      </c>
      <c r="Q595" s="15">
        <f t="shared" si="105"/>
        <v>3850</v>
      </c>
      <c r="R595" s="15">
        <f t="shared" si="106"/>
        <v>3781</v>
      </c>
      <c r="S595" s="15">
        <f t="shared" si="107"/>
        <v>3437</v>
      </c>
      <c r="T595" s="15">
        <f t="shared" si="108"/>
        <v>3162</v>
      </c>
      <c r="U595" s="15">
        <f t="shared" si="109"/>
        <v>2750</v>
      </c>
      <c r="V595" s="15">
        <f t="shared" si="110"/>
        <v>0</v>
      </c>
    </row>
    <row r="596" spans="1:22" ht="16.5" customHeight="1">
      <c r="A596" s="7">
        <v>586</v>
      </c>
      <c r="B596" s="19"/>
      <c r="C596" s="77" t="s">
        <v>455</v>
      </c>
      <c r="D596" s="3" t="s">
        <v>2173</v>
      </c>
      <c r="E596" s="15">
        <v>2640</v>
      </c>
      <c r="F596" s="114">
        <f t="shared" si="101"/>
        <v>660</v>
      </c>
      <c r="G596" s="18"/>
      <c r="H596" s="25" t="s">
        <v>2901</v>
      </c>
      <c r="I596" s="21" t="s">
        <v>2902</v>
      </c>
      <c r="J596" s="31" t="s">
        <v>2098</v>
      </c>
      <c r="K596" s="31" t="s">
        <v>567</v>
      </c>
      <c r="L596" s="31"/>
      <c r="M596" s="3"/>
      <c r="N596" s="33">
        <f t="shared" si="102"/>
        <v>1969</v>
      </c>
      <c r="O596" s="15">
        <f t="shared" si="103"/>
        <v>1914</v>
      </c>
      <c r="P596" s="15">
        <f t="shared" si="104"/>
        <v>1881</v>
      </c>
      <c r="Q596" s="15">
        <f t="shared" si="105"/>
        <v>1848</v>
      </c>
      <c r="R596" s="15">
        <f t="shared" si="106"/>
        <v>1815</v>
      </c>
      <c r="S596" s="15">
        <f t="shared" si="107"/>
        <v>1650</v>
      </c>
      <c r="T596" s="15">
        <f t="shared" si="108"/>
        <v>1518</v>
      </c>
      <c r="U596" s="15">
        <f t="shared" si="109"/>
        <v>1320</v>
      </c>
      <c r="V596" s="15">
        <f t="shared" si="110"/>
        <v>0</v>
      </c>
    </row>
    <row r="597" spans="1:22" ht="16.5" customHeight="1">
      <c r="A597" s="7">
        <v>587</v>
      </c>
      <c r="B597" s="19"/>
      <c r="C597" s="77" t="s">
        <v>456</v>
      </c>
      <c r="D597" s="3" t="s">
        <v>2173</v>
      </c>
      <c r="E597" s="15">
        <v>5400</v>
      </c>
      <c r="F597" s="114">
        <f t="shared" si="101"/>
        <v>1350</v>
      </c>
      <c r="G597" s="18" t="s">
        <v>550</v>
      </c>
      <c r="H597" s="25" t="s">
        <v>2901</v>
      </c>
      <c r="I597" s="20" t="s">
        <v>2909</v>
      </c>
      <c r="J597" s="31" t="s">
        <v>2098</v>
      </c>
      <c r="K597" s="31" t="s">
        <v>567</v>
      </c>
      <c r="L597" s="31"/>
      <c r="M597" s="3"/>
      <c r="N597" s="33">
        <f t="shared" si="102"/>
        <v>4028</v>
      </c>
      <c r="O597" s="15">
        <f t="shared" si="103"/>
        <v>3915</v>
      </c>
      <c r="P597" s="15">
        <f t="shared" si="104"/>
        <v>3847</v>
      </c>
      <c r="Q597" s="15">
        <f t="shared" si="105"/>
        <v>3780</v>
      </c>
      <c r="R597" s="15">
        <f t="shared" si="106"/>
        <v>3712</v>
      </c>
      <c r="S597" s="15">
        <f t="shared" si="107"/>
        <v>3375</v>
      </c>
      <c r="T597" s="15">
        <f t="shared" si="108"/>
        <v>3105</v>
      </c>
      <c r="U597" s="15">
        <f t="shared" si="109"/>
        <v>2700</v>
      </c>
      <c r="V597" s="15">
        <f t="shared" si="110"/>
        <v>0</v>
      </c>
    </row>
    <row r="598" spans="1:22" ht="16.5" customHeight="1">
      <c r="A598" s="7">
        <v>588</v>
      </c>
      <c r="B598" s="19"/>
      <c r="C598" s="77" t="s">
        <v>464</v>
      </c>
      <c r="D598" s="3" t="s">
        <v>2173</v>
      </c>
      <c r="E598" s="15">
        <v>2750</v>
      </c>
      <c r="F598" s="114">
        <f t="shared" si="101"/>
        <v>687</v>
      </c>
      <c r="G598" s="18" t="s">
        <v>2088</v>
      </c>
      <c r="H598" s="20" t="s">
        <v>2909</v>
      </c>
      <c r="I598" s="25" t="s">
        <v>2901</v>
      </c>
      <c r="J598" s="31" t="s">
        <v>2098</v>
      </c>
      <c r="K598" s="31" t="s">
        <v>567</v>
      </c>
      <c r="L598" s="31"/>
      <c r="M598" s="3"/>
      <c r="N598" s="33">
        <f t="shared" si="102"/>
        <v>2050</v>
      </c>
      <c r="O598" s="15">
        <f t="shared" si="103"/>
        <v>1992</v>
      </c>
      <c r="P598" s="15">
        <f t="shared" si="104"/>
        <v>1957</v>
      </c>
      <c r="Q598" s="15">
        <f t="shared" si="105"/>
        <v>1923</v>
      </c>
      <c r="R598" s="15">
        <f t="shared" si="106"/>
        <v>1889</v>
      </c>
      <c r="S598" s="15">
        <f t="shared" si="107"/>
        <v>1717</v>
      </c>
      <c r="T598" s="15">
        <f t="shared" si="108"/>
        <v>1580</v>
      </c>
      <c r="U598" s="15">
        <f t="shared" si="109"/>
        <v>1374</v>
      </c>
      <c r="V598" s="15">
        <f t="shared" si="110"/>
        <v>0</v>
      </c>
    </row>
    <row r="599" spans="1:22" ht="16.5" customHeight="1">
      <c r="A599" s="7">
        <v>589</v>
      </c>
      <c r="B599" s="19"/>
      <c r="C599" s="77" t="s">
        <v>458</v>
      </c>
      <c r="D599" s="3" t="s">
        <v>2173</v>
      </c>
      <c r="E599" s="15">
        <v>2150</v>
      </c>
      <c r="F599" s="114">
        <f t="shared" si="101"/>
        <v>537</v>
      </c>
      <c r="G599" s="18" t="s">
        <v>2088</v>
      </c>
      <c r="H599" s="22" t="s">
        <v>2905</v>
      </c>
      <c r="I599" s="22" t="s">
        <v>2905</v>
      </c>
      <c r="J599" s="31" t="s">
        <v>2092</v>
      </c>
      <c r="K599" s="31" t="s">
        <v>567</v>
      </c>
      <c r="L599" s="31"/>
      <c r="M599" s="3"/>
      <c r="N599" s="33">
        <f t="shared" si="102"/>
        <v>1602</v>
      </c>
      <c r="O599" s="15">
        <f t="shared" si="103"/>
        <v>1557</v>
      </c>
      <c r="P599" s="15">
        <f t="shared" si="104"/>
        <v>1530</v>
      </c>
      <c r="Q599" s="15">
        <f t="shared" si="105"/>
        <v>1503</v>
      </c>
      <c r="R599" s="15">
        <f t="shared" si="106"/>
        <v>1476</v>
      </c>
      <c r="S599" s="15">
        <f t="shared" si="107"/>
        <v>1342</v>
      </c>
      <c r="T599" s="15">
        <f t="shared" si="108"/>
        <v>1235</v>
      </c>
      <c r="U599" s="15">
        <f t="shared" si="109"/>
        <v>1074</v>
      </c>
      <c r="V599" s="15">
        <f t="shared" si="110"/>
        <v>0</v>
      </c>
    </row>
    <row r="600" spans="1:22" ht="16.5" customHeight="1">
      <c r="A600" s="7">
        <v>590</v>
      </c>
      <c r="B600" s="19"/>
      <c r="C600" s="77" t="s">
        <v>465</v>
      </c>
      <c r="D600" s="3" t="s">
        <v>2173</v>
      </c>
      <c r="E600" s="15">
        <v>700</v>
      </c>
      <c r="F600" s="114">
        <f t="shared" si="101"/>
        <v>175</v>
      </c>
      <c r="G600" s="18"/>
      <c r="H600" s="28" t="s">
        <v>557</v>
      </c>
      <c r="I600" s="28" t="s">
        <v>557</v>
      </c>
      <c r="J600" s="31" t="s">
        <v>2086</v>
      </c>
      <c r="K600" s="31" t="s">
        <v>566</v>
      </c>
      <c r="L600" s="31" t="s">
        <v>570</v>
      </c>
      <c r="M600" s="3"/>
      <c r="N600" s="33">
        <f t="shared" si="102"/>
        <v>522</v>
      </c>
      <c r="O600" s="15">
        <f t="shared" si="103"/>
        <v>507</v>
      </c>
      <c r="P600" s="15">
        <f t="shared" si="104"/>
        <v>498</v>
      </c>
      <c r="Q600" s="15">
        <f t="shared" si="105"/>
        <v>490</v>
      </c>
      <c r="R600" s="15">
        <f t="shared" si="106"/>
        <v>481</v>
      </c>
      <c r="S600" s="15">
        <f t="shared" si="107"/>
        <v>437</v>
      </c>
      <c r="T600" s="15">
        <f t="shared" si="108"/>
        <v>402</v>
      </c>
      <c r="U600" s="15">
        <f t="shared" si="109"/>
        <v>350</v>
      </c>
      <c r="V600" s="15">
        <f t="shared" si="110"/>
        <v>0</v>
      </c>
    </row>
    <row r="601" spans="1:22" ht="16.5" customHeight="1">
      <c r="A601" s="7">
        <v>591</v>
      </c>
      <c r="B601" s="19"/>
      <c r="C601" s="77" t="s">
        <v>454</v>
      </c>
      <c r="D601" s="3" t="s">
        <v>2173</v>
      </c>
      <c r="E601" s="15">
        <v>1600</v>
      </c>
      <c r="F601" s="114">
        <f t="shared" si="101"/>
        <v>400</v>
      </c>
      <c r="G601" s="18"/>
      <c r="H601" s="81" t="s">
        <v>2912</v>
      </c>
      <c r="I601" s="81" t="s">
        <v>2912</v>
      </c>
      <c r="J601" s="31" t="s">
        <v>2092</v>
      </c>
      <c r="K601" s="31" t="s">
        <v>566</v>
      </c>
      <c r="L601" s="31" t="s">
        <v>570</v>
      </c>
      <c r="M601" s="3"/>
      <c r="N601" s="33">
        <f t="shared" si="102"/>
        <v>1193</v>
      </c>
      <c r="O601" s="15">
        <f t="shared" si="103"/>
        <v>1160</v>
      </c>
      <c r="P601" s="15">
        <f t="shared" si="104"/>
        <v>1140</v>
      </c>
      <c r="Q601" s="15">
        <f t="shared" si="105"/>
        <v>1120</v>
      </c>
      <c r="R601" s="15">
        <f t="shared" si="106"/>
        <v>1100</v>
      </c>
      <c r="S601" s="15">
        <f t="shared" si="107"/>
        <v>1000</v>
      </c>
      <c r="T601" s="15">
        <f t="shared" si="108"/>
        <v>920</v>
      </c>
      <c r="U601" s="15">
        <f t="shared" si="109"/>
        <v>800</v>
      </c>
      <c r="V601" s="15">
        <f t="shared" si="110"/>
        <v>0</v>
      </c>
    </row>
    <row r="602" spans="1:22" ht="16.5" customHeight="1">
      <c r="A602" s="7">
        <v>592</v>
      </c>
      <c r="B602" s="19"/>
      <c r="C602" s="77" t="s">
        <v>459</v>
      </c>
      <c r="D602" s="3" t="s">
        <v>2173</v>
      </c>
      <c r="E602" s="15">
        <v>1500</v>
      </c>
      <c r="F602" s="114">
        <f t="shared" si="101"/>
        <v>375</v>
      </c>
      <c r="G602" s="18"/>
      <c r="H602" s="22" t="s">
        <v>2905</v>
      </c>
      <c r="I602" s="22" t="s">
        <v>2905</v>
      </c>
      <c r="J602" s="31" t="s">
        <v>2174</v>
      </c>
      <c r="K602" s="31" t="s">
        <v>566</v>
      </c>
      <c r="L602" s="31" t="s">
        <v>570</v>
      </c>
      <c r="M602" s="3"/>
      <c r="N602" s="33">
        <f t="shared" si="102"/>
        <v>1119</v>
      </c>
      <c r="O602" s="15">
        <f t="shared" si="103"/>
        <v>1087</v>
      </c>
      <c r="P602" s="15">
        <f t="shared" si="104"/>
        <v>1068</v>
      </c>
      <c r="Q602" s="15">
        <f t="shared" si="105"/>
        <v>1050</v>
      </c>
      <c r="R602" s="15">
        <f t="shared" si="106"/>
        <v>1031</v>
      </c>
      <c r="S602" s="15">
        <f t="shared" si="107"/>
        <v>937</v>
      </c>
      <c r="T602" s="15">
        <f t="shared" si="108"/>
        <v>862</v>
      </c>
      <c r="U602" s="15">
        <f t="shared" si="109"/>
        <v>750</v>
      </c>
      <c r="V602" s="15">
        <f t="shared" si="110"/>
        <v>0</v>
      </c>
    </row>
    <row r="603" spans="1:22" ht="16.5" customHeight="1">
      <c r="A603" s="7">
        <v>593</v>
      </c>
      <c r="B603" s="19"/>
      <c r="C603" s="77" t="s">
        <v>460</v>
      </c>
      <c r="D603" s="3" t="s">
        <v>2173</v>
      </c>
      <c r="E603" s="15">
        <v>1500</v>
      </c>
      <c r="F603" s="114">
        <f t="shared" si="101"/>
        <v>375</v>
      </c>
      <c r="G603" s="18"/>
      <c r="H603" s="29" t="s">
        <v>2906</v>
      </c>
      <c r="I603" s="29" t="s">
        <v>2906</v>
      </c>
      <c r="J603" s="31" t="s">
        <v>2174</v>
      </c>
      <c r="K603" s="31" t="s">
        <v>566</v>
      </c>
      <c r="L603" s="31" t="s">
        <v>570</v>
      </c>
      <c r="M603" s="3"/>
      <c r="N603" s="33">
        <f t="shared" si="102"/>
        <v>1119</v>
      </c>
      <c r="O603" s="15">
        <f t="shared" si="103"/>
        <v>1087</v>
      </c>
      <c r="P603" s="15">
        <f t="shared" si="104"/>
        <v>1068</v>
      </c>
      <c r="Q603" s="15">
        <f t="shared" si="105"/>
        <v>1050</v>
      </c>
      <c r="R603" s="15">
        <f t="shared" si="106"/>
        <v>1031</v>
      </c>
      <c r="S603" s="15">
        <f t="shared" si="107"/>
        <v>937</v>
      </c>
      <c r="T603" s="15">
        <f t="shared" si="108"/>
        <v>862</v>
      </c>
      <c r="U603" s="15">
        <f t="shared" si="109"/>
        <v>750</v>
      </c>
      <c r="V603" s="15">
        <f t="shared" si="110"/>
        <v>0</v>
      </c>
    </row>
    <row r="604" spans="1:22" ht="16.5" customHeight="1">
      <c r="A604" s="7">
        <v>594</v>
      </c>
      <c r="B604" s="19"/>
      <c r="C604" s="72" t="s">
        <v>466</v>
      </c>
      <c r="D604" s="3" t="s">
        <v>2175</v>
      </c>
      <c r="E604" s="15">
        <v>1300</v>
      </c>
      <c r="F604" s="114">
        <f t="shared" si="101"/>
        <v>325</v>
      </c>
      <c r="G604" s="18"/>
      <c r="H604" s="29" t="s">
        <v>2906</v>
      </c>
      <c r="I604" s="22" t="s">
        <v>2905</v>
      </c>
      <c r="J604" s="31" t="s">
        <v>2092</v>
      </c>
      <c r="K604" s="31" t="s">
        <v>566</v>
      </c>
      <c r="L604" s="31" t="s">
        <v>570</v>
      </c>
      <c r="M604" s="3"/>
      <c r="N604" s="33">
        <f t="shared" si="102"/>
        <v>969</v>
      </c>
      <c r="O604" s="15">
        <f t="shared" si="103"/>
        <v>942</v>
      </c>
      <c r="P604" s="15">
        <f t="shared" si="104"/>
        <v>926</v>
      </c>
      <c r="Q604" s="15">
        <f t="shared" si="105"/>
        <v>910</v>
      </c>
      <c r="R604" s="15">
        <f t="shared" si="106"/>
        <v>893</v>
      </c>
      <c r="S604" s="15">
        <f t="shared" si="107"/>
        <v>812</v>
      </c>
      <c r="T604" s="15">
        <f t="shared" si="108"/>
        <v>747</v>
      </c>
      <c r="U604" s="15">
        <f t="shared" si="109"/>
        <v>650</v>
      </c>
      <c r="V604" s="15">
        <f t="shared" si="110"/>
        <v>0</v>
      </c>
    </row>
    <row r="605" spans="1:22" ht="16.5" customHeight="1">
      <c r="A605" s="7">
        <v>595</v>
      </c>
      <c r="B605" s="19"/>
      <c r="C605" s="72" t="s">
        <v>467</v>
      </c>
      <c r="D605" s="3" t="s">
        <v>2175</v>
      </c>
      <c r="E605" s="15">
        <v>1800</v>
      </c>
      <c r="F605" s="114">
        <f t="shared" si="101"/>
        <v>450</v>
      </c>
      <c r="G605" s="18"/>
      <c r="H605" s="28" t="s">
        <v>557</v>
      </c>
      <c r="I605" s="26" t="s">
        <v>2113</v>
      </c>
      <c r="J605" s="31" t="s">
        <v>2098</v>
      </c>
      <c r="K605" s="31" t="s">
        <v>566</v>
      </c>
      <c r="L605" s="31"/>
      <c r="M605" s="3"/>
      <c r="N605" s="33">
        <f t="shared" si="102"/>
        <v>1342</v>
      </c>
      <c r="O605" s="15">
        <f t="shared" si="103"/>
        <v>1305</v>
      </c>
      <c r="P605" s="15">
        <f t="shared" si="104"/>
        <v>1282</v>
      </c>
      <c r="Q605" s="15">
        <f t="shared" si="105"/>
        <v>1260</v>
      </c>
      <c r="R605" s="15">
        <f t="shared" si="106"/>
        <v>1237</v>
      </c>
      <c r="S605" s="15">
        <f t="shared" si="107"/>
        <v>1125</v>
      </c>
      <c r="T605" s="15">
        <f t="shared" si="108"/>
        <v>1035</v>
      </c>
      <c r="U605" s="15">
        <f t="shared" si="109"/>
        <v>900</v>
      </c>
      <c r="V605" s="15">
        <f t="shared" si="110"/>
        <v>0</v>
      </c>
    </row>
    <row r="606" spans="1:22" ht="16.5" customHeight="1">
      <c r="A606" s="7">
        <v>596</v>
      </c>
      <c r="B606" s="19"/>
      <c r="C606" s="72" t="s">
        <v>468</v>
      </c>
      <c r="D606" s="3" t="s">
        <v>2175</v>
      </c>
      <c r="E606" s="15">
        <v>2350</v>
      </c>
      <c r="F606" s="114">
        <f t="shared" si="101"/>
        <v>587</v>
      </c>
      <c r="G606" s="18"/>
      <c r="H606" s="20" t="s">
        <v>2909</v>
      </c>
      <c r="I606" s="20" t="s">
        <v>2909</v>
      </c>
      <c r="J606" s="31" t="s">
        <v>2086</v>
      </c>
      <c r="K606" s="31" t="s">
        <v>566</v>
      </c>
      <c r="L606" s="31"/>
      <c r="M606" s="3"/>
      <c r="N606" s="33">
        <f t="shared" si="102"/>
        <v>1751</v>
      </c>
      <c r="O606" s="15">
        <f t="shared" si="103"/>
        <v>1702</v>
      </c>
      <c r="P606" s="15">
        <f t="shared" si="104"/>
        <v>1672</v>
      </c>
      <c r="Q606" s="15">
        <f t="shared" si="105"/>
        <v>1643</v>
      </c>
      <c r="R606" s="15">
        <f t="shared" si="106"/>
        <v>1614</v>
      </c>
      <c r="S606" s="15">
        <f t="shared" si="107"/>
        <v>1467</v>
      </c>
      <c r="T606" s="15">
        <f t="shared" si="108"/>
        <v>1350</v>
      </c>
      <c r="U606" s="15">
        <f t="shared" si="109"/>
        <v>1174</v>
      </c>
      <c r="V606" s="15">
        <f t="shared" si="110"/>
        <v>0</v>
      </c>
    </row>
    <row r="607" spans="1:22" ht="16.5" customHeight="1">
      <c r="A607" s="7">
        <v>597</v>
      </c>
      <c r="B607" s="19"/>
      <c r="C607" s="72" t="s">
        <v>469</v>
      </c>
      <c r="D607" s="3" t="s">
        <v>2175</v>
      </c>
      <c r="E607" s="15">
        <v>1100</v>
      </c>
      <c r="F607" s="114">
        <f t="shared" ref="F607:F638" si="111">ROUNDDOWN(E607/4,0)</f>
        <v>275</v>
      </c>
      <c r="G607" s="18"/>
      <c r="H607" s="22" t="s">
        <v>2905</v>
      </c>
      <c r="I607" s="21" t="s">
        <v>2902</v>
      </c>
      <c r="J607" s="31" t="s">
        <v>2098</v>
      </c>
      <c r="K607" s="31" t="s">
        <v>566</v>
      </c>
      <c r="L607" s="31" t="s">
        <v>570</v>
      </c>
      <c r="M607" s="3"/>
      <c r="N607" s="33">
        <f t="shared" ref="N607:N638" si="112">ROUNDDOWN(F607*2.9844,0)</f>
        <v>820</v>
      </c>
      <c r="O607" s="15">
        <f t="shared" ref="O607:O638" si="113">ROUNDDOWN(F607*2.9,0)</f>
        <v>797</v>
      </c>
      <c r="P607" s="15">
        <f t="shared" ref="P607:P638" si="114">ROUNDDOWN(F607*2.85,0)</f>
        <v>783</v>
      </c>
      <c r="Q607" s="15">
        <f t="shared" ref="Q607:Q638" si="115">ROUNDDOWN(F607*2.8,0)</f>
        <v>770</v>
      </c>
      <c r="R607" s="15">
        <f t="shared" ref="R607:R638" si="116">ROUNDDOWN(F607*2.75,0)</f>
        <v>756</v>
      </c>
      <c r="S607" s="15">
        <f t="shared" ref="S607:S638" si="117">ROUNDDOWN(F607*2.5,0)</f>
        <v>687</v>
      </c>
      <c r="T607" s="15">
        <f t="shared" ref="T607:T638" si="118">ROUNDDOWN(F607*2.3,0)</f>
        <v>632</v>
      </c>
      <c r="U607" s="15">
        <f t="shared" ref="U607:U638" si="119">ROUNDDOWN(F607*2,0)</f>
        <v>550</v>
      </c>
      <c r="V607" s="15">
        <f t="shared" ref="V607:V638" si="120">ROUNDDOWN(F607*0,0)</f>
        <v>0</v>
      </c>
    </row>
    <row r="608" spans="1:22" ht="16.5" customHeight="1">
      <c r="A608" s="7">
        <v>598</v>
      </c>
      <c r="B608" s="19"/>
      <c r="C608" s="72" t="s">
        <v>470</v>
      </c>
      <c r="D608" s="3" t="s">
        <v>2175</v>
      </c>
      <c r="E608" s="15">
        <v>1800</v>
      </c>
      <c r="F608" s="114">
        <f t="shared" si="111"/>
        <v>450</v>
      </c>
      <c r="G608" s="18"/>
      <c r="H608" s="21" t="s">
        <v>2902</v>
      </c>
      <c r="I608" s="21" t="s">
        <v>2902</v>
      </c>
      <c r="J608" s="31" t="s">
        <v>2086</v>
      </c>
      <c r="K608" s="31" t="s">
        <v>566</v>
      </c>
      <c r="L608" s="31" t="s">
        <v>570</v>
      </c>
      <c r="M608" s="3"/>
      <c r="N608" s="33">
        <f t="shared" si="112"/>
        <v>1342</v>
      </c>
      <c r="O608" s="15">
        <f t="shared" si="113"/>
        <v>1305</v>
      </c>
      <c r="P608" s="15">
        <f t="shared" si="114"/>
        <v>1282</v>
      </c>
      <c r="Q608" s="15">
        <f t="shared" si="115"/>
        <v>1260</v>
      </c>
      <c r="R608" s="15">
        <f t="shared" si="116"/>
        <v>1237</v>
      </c>
      <c r="S608" s="15">
        <f t="shared" si="117"/>
        <v>1125</v>
      </c>
      <c r="T608" s="15">
        <f t="shared" si="118"/>
        <v>1035</v>
      </c>
      <c r="U608" s="15">
        <f t="shared" si="119"/>
        <v>900</v>
      </c>
      <c r="V608" s="15">
        <f t="shared" si="120"/>
        <v>0</v>
      </c>
    </row>
    <row r="609" spans="1:22" ht="16.5" customHeight="1">
      <c r="A609" s="7">
        <v>599</v>
      </c>
      <c r="B609" s="19"/>
      <c r="C609" s="72" t="s">
        <v>471</v>
      </c>
      <c r="D609" s="3" t="s">
        <v>2175</v>
      </c>
      <c r="E609" s="15">
        <v>1500</v>
      </c>
      <c r="F609" s="114">
        <f t="shared" si="111"/>
        <v>375</v>
      </c>
      <c r="G609" s="18"/>
      <c r="H609" s="24" t="s">
        <v>2908</v>
      </c>
      <c r="I609" s="21" t="s">
        <v>2902</v>
      </c>
      <c r="J609" s="31" t="s">
        <v>2098</v>
      </c>
      <c r="K609" s="31" t="s">
        <v>566</v>
      </c>
      <c r="L609" s="31" t="s">
        <v>570</v>
      </c>
      <c r="M609" s="3"/>
      <c r="N609" s="33">
        <f t="shared" si="112"/>
        <v>1119</v>
      </c>
      <c r="O609" s="15">
        <f t="shared" si="113"/>
        <v>1087</v>
      </c>
      <c r="P609" s="15">
        <f t="shared" si="114"/>
        <v>1068</v>
      </c>
      <c r="Q609" s="15">
        <f t="shared" si="115"/>
        <v>1050</v>
      </c>
      <c r="R609" s="15">
        <f t="shared" si="116"/>
        <v>1031</v>
      </c>
      <c r="S609" s="15">
        <f t="shared" si="117"/>
        <v>937</v>
      </c>
      <c r="T609" s="15">
        <f t="shared" si="118"/>
        <v>862</v>
      </c>
      <c r="U609" s="15">
        <f t="shared" si="119"/>
        <v>750</v>
      </c>
      <c r="V609" s="15">
        <f t="shared" si="120"/>
        <v>0</v>
      </c>
    </row>
    <row r="610" spans="1:22" ht="16.5" customHeight="1">
      <c r="A610" s="7">
        <v>600</v>
      </c>
      <c r="B610" s="19"/>
      <c r="C610" s="72" t="s">
        <v>472</v>
      </c>
      <c r="D610" s="3" t="s">
        <v>2175</v>
      </c>
      <c r="E610" s="15">
        <v>1300</v>
      </c>
      <c r="F610" s="114">
        <f t="shared" si="111"/>
        <v>325</v>
      </c>
      <c r="G610" s="18"/>
      <c r="H610" s="20" t="s">
        <v>2909</v>
      </c>
      <c r="I610" s="20" t="s">
        <v>2909</v>
      </c>
      <c r="J610" s="31" t="s">
        <v>2114</v>
      </c>
      <c r="K610" s="31" t="s">
        <v>566</v>
      </c>
      <c r="L610" s="31"/>
      <c r="M610" s="3"/>
      <c r="N610" s="33">
        <f t="shared" si="112"/>
        <v>969</v>
      </c>
      <c r="O610" s="15">
        <f t="shared" si="113"/>
        <v>942</v>
      </c>
      <c r="P610" s="15">
        <f t="shared" si="114"/>
        <v>926</v>
      </c>
      <c r="Q610" s="15">
        <f t="shared" si="115"/>
        <v>910</v>
      </c>
      <c r="R610" s="15">
        <f t="shared" si="116"/>
        <v>893</v>
      </c>
      <c r="S610" s="15">
        <f t="shared" si="117"/>
        <v>812</v>
      </c>
      <c r="T610" s="15">
        <f t="shared" si="118"/>
        <v>747</v>
      </c>
      <c r="U610" s="15">
        <f t="shared" si="119"/>
        <v>650</v>
      </c>
      <c r="V610" s="15">
        <f t="shared" si="120"/>
        <v>0</v>
      </c>
    </row>
    <row r="611" spans="1:22" ht="16.5" customHeight="1">
      <c r="A611" s="7">
        <v>601</v>
      </c>
      <c r="B611" s="19"/>
      <c r="C611" s="72" t="s">
        <v>473</v>
      </c>
      <c r="D611" s="3" t="s">
        <v>2175</v>
      </c>
      <c r="E611" s="15">
        <v>1000</v>
      </c>
      <c r="F611" s="114">
        <f t="shared" si="111"/>
        <v>250</v>
      </c>
      <c r="G611" s="18"/>
      <c r="H611" s="69" t="s">
        <v>2903</v>
      </c>
      <c r="I611" s="69" t="s">
        <v>2903</v>
      </c>
      <c r="J611" s="31" t="s">
        <v>2092</v>
      </c>
      <c r="K611" s="31" t="s">
        <v>566</v>
      </c>
      <c r="L611" s="31" t="s">
        <v>570</v>
      </c>
      <c r="M611" s="3"/>
      <c r="N611" s="33">
        <f t="shared" si="112"/>
        <v>746</v>
      </c>
      <c r="O611" s="15">
        <f t="shared" si="113"/>
        <v>725</v>
      </c>
      <c r="P611" s="15">
        <f t="shared" si="114"/>
        <v>712</v>
      </c>
      <c r="Q611" s="15">
        <f t="shared" si="115"/>
        <v>700</v>
      </c>
      <c r="R611" s="15">
        <f t="shared" si="116"/>
        <v>687</v>
      </c>
      <c r="S611" s="15">
        <f t="shared" si="117"/>
        <v>625</v>
      </c>
      <c r="T611" s="15">
        <f t="shared" si="118"/>
        <v>575</v>
      </c>
      <c r="U611" s="15">
        <f t="shared" si="119"/>
        <v>500</v>
      </c>
      <c r="V611" s="15">
        <f t="shared" si="120"/>
        <v>0</v>
      </c>
    </row>
    <row r="612" spans="1:22" ht="16.5" customHeight="1">
      <c r="A612" s="7">
        <v>602</v>
      </c>
      <c r="B612" s="19"/>
      <c r="C612" s="77" t="s">
        <v>474</v>
      </c>
      <c r="D612" s="3" t="s">
        <v>2176</v>
      </c>
      <c r="E612" s="15">
        <v>800</v>
      </c>
      <c r="F612" s="114">
        <f t="shared" si="111"/>
        <v>200</v>
      </c>
      <c r="G612" s="18"/>
      <c r="H612" s="24" t="s">
        <v>2908</v>
      </c>
      <c r="I612" s="24" t="s">
        <v>2908</v>
      </c>
      <c r="J612" s="31" t="s">
        <v>2098</v>
      </c>
      <c r="K612" s="31" t="s">
        <v>566</v>
      </c>
      <c r="L612" s="31"/>
      <c r="M612" s="3"/>
      <c r="N612" s="33">
        <f t="shared" si="112"/>
        <v>596</v>
      </c>
      <c r="O612" s="15">
        <f t="shared" si="113"/>
        <v>580</v>
      </c>
      <c r="P612" s="15">
        <f t="shared" si="114"/>
        <v>570</v>
      </c>
      <c r="Q612" s="15">
        <f t="shared" si="115"/>
        <v>560</v>
      </c>
      <c r="R612" s="15">
        <f t="shared" si="116"/>
        <v>550</v>
      </c>
      <c r="S612" s="15">
        <f t="shared" si="117"/>
        <v>500</v>
      </c>
      <c r="T612" s="15">
        <f t="shared" si="118"/>
        <v>460</v>
      </c>
      <c r="U612" s="15">
        <f t="shared" si="119"/>
        <v>400</v>
      </c>
      <c r="V612" s="15">
        <f t="shared" si="120"/>
        <v>0</v>
      </c>
    </row>
    <row r="613" spans="1:22" ht="16.5" customHeight="1">
      <c r="A613" s="7">
        <v>603</v>
      </c>
      <c r="B613" s="19"/>
      <c r="C613" s="77" t="s">
        <v>2177</v>
      </c>
      <c r="D613" s="3" t="s">
        <v>2176</v>
      </c>
      <c r="E613" s="15">
        <v>800</v>
      </c>
      <c r="F613" s="114">
        <f t="shared" si="111"/>
        <v>200</v>
      </c>
      <c r="G613" s="18"/>
      <c r="H613" s="80" t="s">
        <v>2099</v>
      </c>
      <c r="I613" s="80" t="s">
        <v>2099</v>
      </c>
      <c r="J613" s="31" t="s">
        <v>2098</v>
      </c>
      <c r="K613" s="31" t="s">
        <v>566</v>
      </c>
      <c r="L613" s="31"/>
      <c r="M613" s="3"/>
      <c r="N613" s="33">
        <f t="shared" si="112"/>
        <v>596</v>
      </c>
      <c r="O613" s="15">
        <f t="shared" si="113"/>
        <v>580</v>
      </c>
      <c r="P613" s="15">
        <f t="shared" si="114"/>
        <v>570</v>
      </c>
      <c r="Q613" s="15">
        <f t="shared" si="115"/>
        <v>560</v>
      </c>
      <c r="R613" s="15">
        <f t="shared" si="116"/>
        <v>550</v>
      </c>
      <c r="S613" s="15">
        <f t="shared" si="117"/>
        <v>500</v>
      </c>
      <c r="T613" s="15">
        <f t="shared" si="118"/>
        <v>460</v>
      </c>
      <c r="U613" s="15">
        <f t="shared" si="119"/>
        <v>400</v>
      </c>
      <c r="V613" s="15">
        <f t="shared" si="120"/>
        <v>0</v>
      </c>
    </row>
    <row r="614" spans="1:22" ht="16.5" customHeight="1">
      <c r="A614" s="7">
        <v>604</v>
      </c>
      <c r="B614" s="19"/>
      <c r="C614" s="77" t="s">
        <v>475</v>
      </c>
      <c r="D614" s="3" t="s">
        <v>2176</v>
      </c>
      <c r="E614" s="15">
        <v>800</v>
      </c>
      <c r="F614" s="114">
        <f t="shared" si="111"/>
        <v>200</v>
      </c>
      <c r="G614" s="18"/>
      <c r="H614" s="21" t="s">
        <v>2902</v>
      </c>
      <c r="I614" s="21" t="s">
        <v>2902</v>
      </c>
      <c r="J614" s="31" t="s">
        <v>2098</v>
      </c>
      <c r="K614" s="31" t="s">
        <v>566</v>
      </c>
      <c r="L614" s="31"/>
      <c r="M614" s="3"/>
      <c r="N614" s="33">
        <f t="shared" si="112"/>
        <v>596</v>
      </c>
      <c r="O614" s="15">
        <f t="shared" si="113"/>
        <v>580</v>
      </c>
      <c r="P614" s="15">
        <f t="shared" si="114"/>
        <v>570</v>
      </c>
      <c r="Q614" s="15">
        <f t="shared" si="115"/>
        <v>560</v>
      </c>
      <c r="R614" s="15">
        <f t="shared" si="116"/>
        <v>550</v>
      </c>
      <c r="S614" s="15">
        <f t="shared" si="117"/>
        <v>500</v>
      </c>
      <c r="T614" s="15">
        <f t="shared" si="118"/>
        <v>460</v>
      </c>
      <c r="U614" s="15">
        <f t="shared" si="119"/>
        <v>400</v>
      </c>
      <c r="V614" s="15">
        <f t="shared" si="120"/>
        <v>0</v>
      </c>
    </row>
    <row r="615" spans="1:22" ht="16.5" customHeight="1">
      <c r="A615" s="7">
        <v>605</v>
      </c>
      <c r="B615" s="19"/>
      <c r="C615" s="77" t="s">
        <v>476</v>
      </c>
      <c r="D615" s="3" t="s">
        <v>2176</v>
      </c>
      <c r="E615" s="15">
        <v>1400</v>
      </c>
      <c r="F615" s="114">
        <f t="shared" si="111"/>
        <v>350</v>
      </c>
      <c r="G615" s="18"/>
      <c r="H615" s="20" t="s">
        <v>2909</v>
      </c>
      <c r="I615" s="20" t="s">
        <v>2909</v>
      </c>
      <c r="J615" s="31" t="s">
        <v>2086</v>
      </c>
      <c r="K615" s="31" t="s">
        <v>566</v>
      </c>
      <c r="L615" s="31"/>
      <c r="M615" s="3"/>
      <c r="N615" s="33">
        <f t="shared" si="112"/>
        <v>1044</v>
      </c>
      <c r="O615" s="15">
        <f t="shared" si="113"/>
        <v>1015</v>
      </c>
      <c r="P615" s="15">
        <f t="shared" si="114"/>
        <v>997</v>
      </c>
      <c r="Q615" s="15">
        <f t="shared" si="115"/>
        <v>980</v>
      </c>
      <c r="R615" s="15">
        <f t="shared" si="116"/>
        <v>962</v>
      </c>
      <c r="S615" s="15">
        <f t="shared" si="117"/>
        <v>875</v>
      </c>
      <c r="T615" s="15">
        <f t="shared" si="118"/>
        <v>805</v>
      </c>
      <c r="U615" s="15">
        <f t="shared" si="119"/>
        <v>700</v>
      </c>
      <c r="V615" s="15">
        <f t="shared" si="120"/>
        <v>0</v>
      </c>
    </row>
    <row r="616" spans="1:22" ht="16.5" customHeight="1">
      <c r="A616" s="7">
        <v>606</v>
      </c>
      <c r="B616" s="19"/>
      <c r="C616" s="72" t="s">
        <v>2271</v>
      </c>
      <c r="D616" s="3" t="s">
        <v>2120</v>
      </c>
      <c r="E616" s="15">
        <v>1240</v>
      </c>
      <c r="F616" s="114">
        <f t="shared" si="111"/>
        <v>310</v>
      </c>
      <c r="G616" s="18"/>
      <c r="H616" s="23" t="s">
        <v>2900</v>
      </c>
      <c r="I616" s="20" t="s">
        <v>2909</v>
      </c>
      <c r="J616" s="31" t="s">
        <v>2092</v>
      </c>
      <c r="K616" s="31" t="s">
        <v>566</v>
      </c>
      <c r="L616" s="31"/>
      <c r="M616" s="3"/>
      <c r="N616" s="33">
        <f t="shared" si="112"/>
        <v>925</v>
      </c>
      <c r="O616" s="15">
        <f t="shared" si="113"/>
        <v>899</v>
      </c>
      <c r="P616" s="15">
        <f t="shared" si="114"/>
        <v>883</v>
      </c>
      <c r="Q616" s="15">
        <f t="shared" si="115"/>
        <v>868</v>
      </c>
      <c r="R616" s="15">
        <f t="shared" si="116"/>
        <v>852</v>
      </c>
      <c r="S616" s="15">
        <f t="shared" si="117"/>
        <v>775</v>
      </c>
      <c r="T616" s="15">
        <f t="shared" si="118"/>
        <v>713</v>
      </c>
      <c r="U616" s="15">
        <f t="shared" si="119"/>
        <v>620</v>
      </c>
      <c r="V616" s="15">
        <f t="shared" si="120"/>
        <v>0</v>
      </c>
    </row>
    <row r="617" spans="1:22" ht="16.5" customHeight="1">
      <c r="A617" s="7">
        <v>607</v>
      </c>
      <c r="B617" s="19"/>
      <c r="C617" s="82" t="s">
        <v>2272</v>
      </c>
      <c r="D617" s="3" t="s">
        <v>2120</v>
      </c>
      <c r="E617" s="15">
        <v>1240</v>
      </c>
      <c r="F617" s="114">
        <f t="shared" si="111"/>
        <v>310</v>
      </c>
      <c r="G617" s="18"/>
      <c r="H617" s="23" t="s">
        <v>2900</v>
      </c>
      <c r="I617" s="20" t="s">
        <v>2909</v>
      </c>
      <c r="J617" s="31" t="s">
        <v>2092</v>
      </c>
      <c r="K617" s="31" t="s">
        <v>566</v>
      </c>
      <c r="L617" s="31"/>
      <c r="M617" s="3"/>
      <c r="N617" s="33">
        <f t="shared" si="112"/>
        <v>925</v>
      </c>
      <c r="O617" s="15">
        <f t="shared" si="113"/>
        <v>899</v>
      </c>
      <c r="P617" s="15">
        <f t="shared" si="114"/>
        <v>883</v>
      </c>
      <c r="Q617" s="15">
        <f t="shared" si="115"/>
        <v>868</v>
      </c>
      <c r="R617" s="15">
        <f t="shared" si="116"/>
        <v>852</v>
      </c>
      <c r="S617" s="15">
        <f t="shared" si="117"/>
        <v>775</v>
      </c>
      <c r="T617" s="15">
        <f t="shared" si="118"/>
        <v>713</v>
      </c>
      <c r="U617" s="15">
        <f t="shared" si="119"/>
        <v>620</v>
      </c>
      <c r="V617" s="15">
        <f t="shared" si="120"/>
        <v>0</v>
      </c>
    </row>
    <row r="618" spans="1:22" ht="16.5" customHeight="1">
      <c r="A618" s="7">
        <v>608</v>
      </c>
      <c r="B618" s="19"/>
      <c r="C618" s="77" t="s">
        <v>477</v>
      </c>
      <c r="D618" s="3" t="s">
        <v>2139</v>
      </c>
      <c r="E618" s="15">
        <v>1280</v>
      </c>
      <c r="F618" s="114">
        <f t="shared" si="111"/>
        <v>320</v>
      </c>
      <c r="G618" s="18"/>
      <c r="H618" s="29" t="s">
        <v>2906</v>
      </c>
      <c r="I618" s="29" t="s">
        <v>2906</v>
      </c>
      <c r="J618" s="31" t="s">
        <v>2086</v>
      </c>
      <c r="K618" s="31" t="s">
        <v>566</v>
      </c>
      <c r="L618" s="31"/>
      <c r="M618" s="3"/>
      <c r="N618" s="33">
        <f t="shared" si="112"/>
        <v>955</v>
      </c>
      <c r="O618" s="15">
        <f t="shared" si="113"/>
        <v>928</v>
      </c>
      <c r="P618" s="15">
        <f t="shared" si="114"/>
        <v>912</v>
      </c>
      <c r="Q618" s="15">
        <f t="shared" si="115"/>
        <v>896</v>
      </c>
      <c r="R618" s="15">
        <f t="shared" si="116"/>
        <v>880</v>
      </c>
      <c r="S618" s="15">
        <f t="shared" si="117"/>
        <v>800</v>
      </c>
      <c r="T618" s="15">
        <f t="shared" si="118"/>
        <v>736</v>
      </c>
      <c r="U618" s="15">
        <f t="shared" si="119"/>
        <v>640</v>
      </c>
      <c r="V618" s="15">
        <f t="shared" si="120"/>
        <v>0</v>
      </c>
    </row>
    <row r="619" spans="1:22" ht="16.5" customHeight="1">
      <c r="A619" s="7">
        <v>609</v>
      </c>
      <c r="B619" s="19"/>
      <c r="C619" s="77" t="s">
        <v>478</v>
      </c>
      <c r="D619" s="3" t="s">
        <v>2139</v>
      </c>
      <c r="E619" s="15">
        <v>1280</v>
      </c>
      <c r="F619" s="114">
        <f t="shared" si="111"/>
        <v>320</v>
      </c>
      <c r="G619" s="18"/>
      <c r="H619" s="29" t="s">
        <v>2906</v>
      </c>
      <c r="I619" s="29" t="s">
        <v>2906</v>
      </c>
      <c r="J619" s="31" t="s">
        <v>2092</v>
      </c>
      <c r="K619" s="31" t="s">
        <v>566</v>
      </c>
      <c r="L619" s="31"/>
      <c r="M619" s="3"/>
      <c r="N619" s="33">
        <f t="shared" si="112"/>
        <v>955</v>
      </c>
      <c r="O619" s="15">
        <f t="shared" si="113"/>
        <v>928</v>
      </c>
      <c r="P619" s="15">
        <f t="shared" si="114"/>
        <v>912</v>
      </c>
      <c r="Q619" s="15">
        <f t="shared" si="115"/>
        <v>896</v>
      </c>
      <c r="R619" s="15">
        <f t="shared" si="116"/>
        <v>880</v>
      </c>
      <c r="S619" s="15">
        <f t="shared" si="117"/>
        <v>800</v>
      </c>
      <c r="T619" s="15">
        <f t="shared" si="118"/>
        <v>736</v>
      </c>
      <c r="U619" s="15">
        <f t="shared" si="119"/>
        <v>640</v>
      </c>
      <c r="V619" s="15">
        <f t="shared" si="120"/>
        <v>0</v>
      </c>
    </row>
    <row r="620" spans="1:22" ht="16.5" customHeight="1">
      <c r="A620" s="7">
        <v>610</v>
      </c>
      <c r="B620" s="19"/>
      <c r="C620" s="77" t="s">
        <v>479</v>
      </c>
      <c r="D620" s="3" t="s">
        <v>2139</v>
      </c>
      <c r="E620" s="15">
        <v>960</v>
      </c>
      <c r="F620" s="114">
        <f t="shared" si="111"/>
        <v>240</v>
      </c>
      <c r="G620" s="18"/>
      <c r="H620" s="29" t="s">
        <v>2906</v>
      </c>
      <c r="I620" s="29" t="s">
        <v>2906</v>
      </c>
      <c r="J620" s="31" t="s">
        <v>2098</v>
      </c>
      <c r="K620" s="31" t="s">
        <v>566</v>
      </c>
      <c r="L620" s="31"/>
      <c r="M620" s="3"/>
      <c r="N620" s="33">
        <f t="shared" si="112"/>
        <v>716</v>
      </c>
      <c r="O620" s="15">
        <f t="shared" si="113"/>
        <v>696</v>
      </c>
      <c r="P620" s="15">
        <f t="shared" si="114"/>
        <v>684</v>
      </c>
      <c r="Q620" s="15">
        <f t="shared" si="115"/>
        <v>672</v>
      </c>
      <c r="R620" s="15">
        <f t="shared" si="116"/>
        <v>660</v>
      </c>
      <c r="S620" s="15">
        <f t="shared" si="117"/>
        <v>600</v>
      </c>
      <c r="T620" s="15">
        <f t="shared" si="118"/>
        <v>552</v>
      </c>
      <c r="U620" s="15">
        <f t="shared" si="119"/>
        <v>480</v>
      </c>
      <c r="V620" s="15">
        <f t="shared" si="120"/>
        <v>0</v>
      </c>
    </row>
    <row r="621" spans="1:22" ht="16.5" customHeight="1">
      <c r="A621" s="7">
        <v>611</v>
      </c>
      <c r="B621" s="19"/>
      <c r="C621" s="77" t="s">
        <v>480</v>
      </c>
      <c r="D621" s="3" t="s">
        <v>2139</v>
      </c>
      <c r="E621" s="15">
        <v>4000</v>
      </c>
      <c r="F621" s="114">
        <f t="shared" si="111"/>
        <v>1000</v>
      </c>
      <c r="G621" s="18" t="s">
        <v>2088</v>
      </c>
      <c r="H621" s="22" t="s">
        <v>2905</v>
      </c>
      <c r="I621" s="20" t="s">
        <v>2909</v>
      </c>
      <c r="J621" s="31" t="s">
        <v>2114</v>
      </c>
      <c r="K621" s="31" t="s">
        <v>566</v>
      </c>
      <c r="L621" s="31"/>
      <c r="M621" s="3" t="s">
        <v>2133</v>
      </c>
      <c r="N621" s="33">
        <f t="shared" si="112"/>
        <v>2984</v>
      </c>
      <c r="O621" s="15">
        <f t="shared" si="113"/>
        <v>2900</v>
      </c>
      <c r="P621" s="15">
        <f t="shared" si="114"/>
        <v>2850</v>
      </c>
      <c r="Q621" s="15">
        <f t="shared" si="115"/>
        <v>2800</v>
      </c>
      <c r="R621" s="15">
        <f t="shared" si="116"/>
        <v>2750</v>
      </c>
      <c r="S621" s="15">
        <f t="shared" si="117"/>
        <v>2500</v>
      </c>
      <c r="T621" s="15">
        <f t="shared" si="118"/>
        <v>2300</v>
      </c>
      <c r="U621" s="15">
        <f t="shared" si="119"/>
        <v>2000</v>
      </c>
      <c r="V621" s="15">
        <f t="shared" si="120"/>
        <v>0</v>
      </c>
    </row>
    <row r="622" spans="1:22" ht="16.5" customHeight="1">
      <c r="A622" s="7">
        <v>612</v>
      </c>
      <c r="B622" s="19"/>
      <c r="C622" s="77" t="s">
        <v>481</v>
      </c>
      <c r="D622" s="3" t="s">
        <v>2139</v>
      </c>
      <c r="E622" s="15">
        <v>1600</v>
      </c>
      <c r="F622" s="114">
        <f t="shared" si="111"/>
        <v>400</v>
      </c>
      <c r="G622" s="18"/>
      <c r="H622" s="26" t="s">
        <v>2113</v>
      </c>
      <c r="I622" s="26" t="s">
        <v>2113</v>
      </c>
      <c r="J622" s="31" t="s">
        <v>2086</v>
      </c>
      <c r="K622" s="31" t="s">
        <v>566</v>
      </c>
      <c r="L622" s="31"/>
      <c r="M622" s="3"/>
      <c r="N622" s="33">
        <f t="shared" si="112"/>
        <v>1193</v>
      </c>
      <c r="O622" s="15">
        <f t="shared" si="113"/>
        <v>1160</v>
      </c>
      <c r="P622" s="15">
        <f t="shared" si="114"/>
        <v>1140</v>
      </c>
      <c r="Q622" s="15">
        <f t="shared" si="115"/>
        <v>1120</v>
      </c>
      <c r="R622" s="15">
        <f t="shared" si="116"/>
        <v>1100</v>
      </c>
      <c r="S622" s="15">
        <f t="shared" si="117"/>
        <v>1000</v>
      </c>
      <c r="T622" s="15">
        <f t="shared" si="118"/>
        <v>920</v>
      </c>
      <c r="U622" s="15">
        <f t="shared" si="119"/>
        <v>800</v>
      </c>
      <c r="V622" s="15">
        <f t="shared" si="120"/>
        <v>0</v>
      </c>
    </row>
    <row r="623" spans="1:22" ht="16.5" customHeight="1">
      <c r="A623" s="7">
        <v>613</v>
      </c>
      <c r="B623" s="19"/>
      <c r="C623" s="77" t="s">
        <v>482</v>
      </c>
      <c r="D623" s="3" t="s">
        <v>2139</v>
      </c>
      <c r="E623" s="15">
        <v>980</v>
      </c>
      <c r="F623" s="114">
        <f t="shared" si="111"/>
        <v>245</v>
      </c>
      <c r="G623" s="18"/>
      <c r="H623" s="29" t="s">
        <v>2906</v>
      </c>
      <c r="I623" s="26" t="s">
        <v>2113</v>
      </c>
      <c r="J623" s="31" t="s">
        <v>2092</v>
      </c>
      <c r="K623" s="31" t="s">
        <v>566</v>
      </c>
      <c r="L623" s="31"/>
      <c r="M623" s="3"/>
      <c r="N623" s="33">
        <f t="shared" si="112"/>
        <v>731</v>
      </c>
      <c r="O623" s="15">
        <f t="shared" si="113"/>
        <v>710</v>
      </c>
      <c r="P623" s="15">
        <f t="shared" si="114"/>
        <v>698</v>
      </c>
      <c r="Q623" s="15">
        <f t="shared" si="115"/>
        <v>686</v>
      </c>
      <c r="R623" s="15">
        <f t="shared" si="116"/>
        <v>673</v>
      </c>
      <c r="S623" s="15">
        <f t="shared" si="117"/>
        <v>612</v>
      </c>
      <c r="T623" s="15">
        <f t="shared" si="118"/>
        <v>563</v>
      </c>
      <c r="U623" s="15">
        <f t="shared" si="119"/>
        <v>490</v>
      </c>
      <c r="V623" s="15">
        <f t="shared" si="120"/>
        <v>0</v>
      </c>
    </row>
    <row r="624" spans="1:22" ht="16.5" customHeight="1">
      <c r="A624" s="7">
        <v>614</v>
      </c>
      <c r="B624" s="19"/>
      <c r="C624" s="77" t="s">
        <v>485</v>
      </c>
      <c r="D624" s="3" t="s">
        <v>2139</v>
      </c>
      <c r="E624" s="15">
        <v>420</v>
      </c>
      <c r="F624" s="114">
        <f t="shared" si="111"/>
        <v>105</v>
      </c>
      <c r="G624" s="18"/>
      <c r="H624" s="22" t="s">
        <v>2905</v>
      </c>
      <c r="I624" s="20" t="s">
        <v>2909</v>
      </c>
      <c r="J624" s="31" t="s">
        <v>2114</v>
      </c>
      <c r="K624" s="31" t="s">
        <v>566</v>
      </c>
      <c r="L624" s="31"/>
      <c r="M624" s="3"/>
      <c r="N624" s="33">
        <f t="shared" si="112"/>
        <v>313</v>
      </c>
      <c r="O624" s="15">
        <f t="shared" si="113"/>
        <v>304</v>
      </c>
      <c r="P624" s="15">
        <f t="shared" si="114"/>
        <v>299</v>
      </c>
      <c r="Q624" s="15">
        <f t="shared" si="115"/>
        <v>294</v>
      </c>
      <c r="R624" s="15">
        <f t="shared" si="116"/>
        <v>288</v>
      </c>
      <c r="S624" s="15">
        <f t="shared" si="117"/>
        <v>262</v>
      </c>
      <c r="T624" s="15">
        <f t="shared" si="118"/>
        <v>241</v>
      </c>
      <c r="U624" s="15">
        <f t="shared" si="119"/>
        <v>210</v>
      </c>
      <c r="V624" s="15">
        <f t="shared" si="120"/>
        <v>0</v>
      </c>
    </row>
    <row r="625" spans="1:22" ht="16.5" customHeight="1">
      <c r="A625" s="7">
        <v>615</v>
      </c>
      <c r="B625" s="19"/>
      <c r="C625" s="77" t="s">
        <v>486</v>
      </c>
      <c r="D625" s="3" t="s">
        <v>2139</v>
      </c>
      <c r="E625" s="15">
        <v>1700</v>
      </c>
      <c r="F625" s="114">
        <f t="shared" si="111"/>
        <v>425</v>
      </c>
      <c r="G625" s="18"/>
      <c r="H625" s="20" t="s">
        <v>2909</v>
      </c>
      <c r="I625" s="20" t="s">
        <v>2909</v>
      </c>
      <c r="J625" s="31" t="s">
        <v>2086</v>
      </c>
      <c r="K625" s="31" t="s">
        <v>566</v>
      </c>
      <c r="L625" s="31"/>
      <c r="M625" s="3"/>
      <c r="N625" s="33">
        <f t="shared" si="112"/>
        <v>1268</v>
      </c>
      <c r="O625" s="15">
        <f t="shared" si="113"/>
        <v>1232</v>
      </c>
      <c r="P625" s="15">
        <f t="shared" si="114"/>
        <v>1211</v>
      </c>
      <c r="Q625" s="15">
        <f t="shared" si="115"/>
        <v>1190</v>
      </c>
      <c r="R625" s="15">
        <f t="shared" si="116"/>
        <v>1168</v>
      </c>
      <c r="S625" s="15">
        <f t="shared" si="117"/>
        <v>1062</v>
      </c>
      <c r="T625" s="15">
        <f t="shared" si="118"/>
        <v>977</v>
      </c>
      <c r="U625" s="15">
        <f t="shared" si="119"/>
        <v>850</v>
      </c>
      <c r="V625" s="15">
        <f t="shared" si="120"/>
        <v>0</v>
      </c>
    </row>
    <row r="626" spans="1:22" ht="16.5" customHeight="1">
      <c r="A626" s="7">
        <v>616</v>
      </c>
      <c r="B626" s="19"/>
      <c r="C626" s="77" t="s">
        <v>2273</v>
      </c>
      <c r="D626" s="3" t="s">
        <v>2139</v>
      </c>
      <c r="E626" s="15">
        <v>2400</v>
      </c>
      <c r="F626" s="114">
        <f t="shared" si="111"/>
        <v>600</v>
      </c>
      <c r="G626" s="18"/>
      <c r="H626" s="29" t="s">
        <v>2906</v>
      </c>
      <c r="I626" s="29" t="s">
        <v>2906</v>
      </c>
      <c r="J626" s="31" t="s">
        <v>2086</v>
      </c>
      <c r="K626" s="31" t="s">
        <v>566</v>
      </c>
      <c r="L626" s="31"/>
      <c r="M626" s="3"/>
      <c r="N626" s="33">
        <f t="shared" si="112"/>
        <v>1790</v>
      </c>
      <c r="O626" s="15">
        <f t="shared" si="113"/>
        <v>1740</v>
      </c>
      <c r="P626" s="15">
        <f t="shared" si="114"/>
        <v>1710</v>
      </c>
      <c r="Q626" s="15">
        <f t="shared" si="115"/>
        <v>1680</v>
      </c>
      <c r="R626" s="15">
        <f t="shared" si="116"/>
        <v>1650</v>
      </c>
      <c r="S626" s="15">
        <f t="shared" si="117"/>
        <v>1500</v>
      </c>
      <c r="T626" s="15">
        <f t="shared" si="118"/>
        <v>1380</v>
      </c>
      <c r="U626" s="15">
        <f t="shared" si="119"/>
        <v>1200</v>
      </c>
      <c r="V626" s="15">
        <f t="shared" si="120"/>
        <v>0</v>
      </c>
    </row>
    <row r="627" spans="1:22" ht="16.5" customHeight="1">
      <c r="A627" s="7">
        <v>617</v>
      </c>
      <c r="B627" s="19"/>
      <c r="C627" s="72" t="s">
        <v>488</v>
      </c>
      <c r="D627" s="3" t="s">
        <v>2182</v>
      </c>
      <c r="E627" s="15">
        <v>4900</v>
      </c>
      <c r="F627" s="114">
        <f t="shared" si="111"/>
        <v>1225</v>
      </c>
      <c r="G627" s="18"/>
      <c r="H627" s="28" t="s">
        <v>557</v>
      </c>
      <c r="I627" s="28" t="s">
        <v>557</v>
      </c>
      <c r="J627" s="31" t="s">
        <v>2086</v>
      </c>
      <c r="K627" s="31" t="s">
        <v>565</v>
      </c>
      <c r="L627" s="31"/>
      <c r="M627" s="3"/>
      <c r="N627" s="33">
        <f t="shared" si="112"/>
        <v>3655</v>
      </c>
      <c r="O627" s="15">
        <f t="shared" si="113"/>
        <v>3552</v>
      </c>
      <c r="P627" s="15">
        <f t="shared" si="114"/>
        <v>3491</v>
      </c>
      <c r="Q627" s="15">
        <f t="shared" si="115"/>
        <v>3430</v>
      </c>
      <c r="R627" s="15">
        <f t="shared" si="116"/>
        <v>3368</v>
      </c>
      <c r="S627" s="15">
        <f t="shared" si="117"/>
        <v>3062</v>
      </c>
      <c r="T627" s="15">
        <f t="shared" si="118"/>
        <v>2817</v>
      </c>
      <c r="U627" s="15">
        <f t="shared" si="119"/>
        <v>2450</v>
      </c>
      <c r="V627" s="15">
        <f t="shared" si="120"/>
        <v>0</v>
      </c>
    </row>
    <row r="628" spans="1:22" ht="16.5" customHeight="1">
      <c r="A628" s="7">
        <v>618</v>
      </c>
      <c r="B628" s="19"/>
      <c r="C628" s="77" t="s">
        <v>2274</v>
      </c>
      <c r="D628" s="3" t="s">
        <v>2139</v>
      </c>
      <c r="E628" s="15">
        <v>380</v>
      </c>
      <c r="F628" s="114">
        <f t="shared" si="111"/>
        <v>95</v>
      </c>
      <c r="G628" s="18"/>
      <c r="H628" s="21" t="s">
        <v>2902</v>
      </c>
      <c r="I628" s="21" t="s">
        <v>2902</v>
      </c>
      <c r="J628" s="31" t="s">
        <v>2086</v>
      </c>
      <c r="K628" s="31" t="s">
        <v>566</v>
      </c>
      <c r="L628" s="31"/>
      <c r="M628" s="3"/>
      <c r="N628" s="33">
        <f t="shared" si="112"/>
        <v>283</v>
      </c>
      <c r="O628" s="15">
        <f t="shared" si="113"/>
        <v>275</v>
      </c>
      <c r="P628" s="15">
        <f t="shared" si="114"/>
        <v>270</v>
      </c>
      <c r="Q628" s="15">
        <f t="shared" si="115"/>
        <v>266</v>
      </c>
      <c r="R628" s="15">
        <f t="shared" si="116"/>
        <v>261</v>
      </c>
      <c r="S628" s="15">
        <f t="shared" si="117"/>
        <v>237</v>
      </c>
      <c r="T628" s="15">
        <f t="shared" si="118"/>
        <v>218</v>
      </c>
      <c r="U628" s="15">
        <f t="shared" si="119"/>
        <v>190</v>
      </c>
      <c r="V628" s="15">
        <f t="shared" si="120"/>
        <v>0</v>
      </c>
    </row>
    <row r="629" spans="1:22" ht="16.5" customHeight="1">
      <c r="A629" s="7">
        <v>619</v>
      </c>
      <c r="B629" s="19"/>
      <c r="C629" s="77" t="s">
        <v>489</v>
      </c>
      <c r="D629" s="3" t="s">
        <v>2139</v>
      </c>
      <c r="E629" s="15">
        <v>1720</v>
      </c>
      <c r="F629" s="114">
        <f t="shared" si="111"/>
        <v>430</v>
      </c>
      <c r="G629" s="18"/>
      <c r="H629" s="22" t="s">
        <v>2905</v>
      </c>
      <c r="I629" s="20" t="s">
        <v>2909</v>
      </c>
      <c r="J629" s="31" t="s">
        <v>2098</v>
      </c>
      <c r="K629" s="31" t="s">
        <v>566</v>
      </c>
      <c r="L629" s="31"/>
      <c r="M629" s="3"/>
      <c r="N629" s="33">
        <f t="shared" si="112"/>
        <v>1283</v>
      </c>
      <c r="O629" s="15">
        <f t="shared" si="113"/>
        <v>1247</v>
      </c>
      <c r="P629" s="15">
        <f t="shared" si="114"/>
        <v>1225</v>
      </c>
      <c r="Q629" s="15">
        <f t="shared" si="115"/>
        <v>1204</v>
      </c>
      <c r="R629" s="15">
        <f t="shared" si="116"/>
        <v>1182</v>
      </c>
      <c r="S629" s="15">
        <f t="shared" si="117"/>
        <v>1075</v>
      </c>
      <c r="T629" s="15">
        <f t="shared" si="118"/>
        <v>989</v>
      </c>
      <c r="U629" s="15">
        <f t="shared" si="119"/>
        <v>860</v>
      </c>
      <c r="V629" s="15">
        <f t="shared" si="120"/>
        <v>0</v>
      </c>
    </row>
    <row r="630" spans="1:22" ht="16.5" customHeight="1">
      <c r="A630" s="7">
        <v>620</v>
      </c>
      <c r="B630" s="19"/>
      <c r="C630" s="72" t="s">
        <v>490</v>
      </c>
      <c r="D630" s="3" t="s">
        <v>2183</v>
      </c>
      <c r="E630" s="15">
        <v>1990</v>
      </c>
      <c r="F630" s="114">
        <f t="shared" si="111"/>
        <v>497</v>
      </c>
      <c r="G630" s="18"/>
      <c r="H630" s="21" t="s">
        <v>2902</v>
      </c>
      <c r="I630" s="21" t="s">
        <v>2902</v>
      </c>
      <c r="J630" s="31" t="s">
        <v>2092</v>
      </c>
      <c r="K630" s="31" t="s">
        <v>567</v>
      </c>
      <c r="L630" s="31"/>
      <c r="M630" s="3"/>
      <c r="N630" s="33">
        <f t="shared" si="112"/>
        <v>1483</v>
      </c>
      <c r="O630" s="15">
        <f t="shared" si="113"/>
        <v>1441</v>
      </c>
      <c r="P630" s="15">
        <f t="shared" si="114"/>
        <v>1416</v>
      </c>
      <c r="Q630" s="15">
        <f t="shared" si="115"/>
        <v>1391</v>
      </c>
      <c r="R630" s="15">
        <f t="shared" si="116"/>
        <v>1366</v>
      </c>
      <c r="S630" s="15">
        <f t="shared" si="117"/>
        <v>1242</v>
      </c>
      <c r="T630" s="15">
        <f t="shared" si="118"/>
        <v>1143</v>
      </c>
      <c r="U630" s="15">
        <f t="shared" si="119"/>
        <v>994</v>
      </c>
      <c r="V630" s="15">
        <f t="shared" si="120"/>
        <v>0</v>
      </c>
    </row>
    <row r="631" spans="1:22" ht="16.5" customHeight="1">
      <c r="A631" s="7">
        <v>621</v>
      </c>
      <c r="B631" s="19"/>
      <c r="C631" s="77" t="s">
        <v>491</v>
      </c>
      <c r="D631" s="3" t="s">
        <v>2139</v>
      </c>
      <c r="E631" s="15">
        <v>2200</v>
      </c>
      <c r="F631" s="114">
        <f t="shared" si="111"/>
        <v>550</v>
      </c>
      <c r="G631" s="18"/>
      <c r="H631" s="20" t="s">
        <v>2909</v>
      </c>
      <c r="I631" s="20" t="s">
        <v>2909</v>
      </c>
      <c r="J631" s="31" t="s">
        <v>2086</v>
      </c>
      <c r="K631" s="31" t="s">
        <v>567</v>
      </c>
      <c r="L631" s="31" t="s">
        <v>2587</v>
      </c>
      <c r="M631" s="3"/>
      <c r="N631" s="33">
        <f t="shared" si="112"/>
        <v>1641</v>
      </c>
      <c r="O631" s="15">
        <f t="shared" si="113"/>
        <v>1595</v>
      </c>
      <c r="P631" s="15">
        <f t="shared" si="114"/>
        <v>1567</v>
      </c>
      <c r="Q631" s="15">
        <f t="shared" si="115"/>
        <v>1540</v>
      </c>
      <c r="R631" s="15">
        <f t="shared" si="116"/>
        <v>1512</v>
      </c>
      <c r="S631" s="15">
        <f t="shared" si="117"/>
        <v>1375</v>
      </c>
      <c r="T631" s="15">
        <f t="shared" si="118"/>
        <v>1265</v>
      </c>
      <c r="U631" s="15">
        <f t="shared" si="119"/>
        <v>1100</v>
      </c>
      <c r="V631" s="15">
        <f t="shared" si="120"/>
        <v>0</v>
      </c>
    </row>
    <row r="632" spans="1:22" ht="16.5" customHeight="1">
      <c r="A632" s="7">
        <v>622</v>
      </c>
      <c r="B632" s="19"/>
      <c r="C632" s="72" t="s">
        <v>2295</v>
      </c>
      <c r="D632" s="3" t="s">
        <v>2140</v>
      </c>
      <c r="E632" s="15">
        <v>1600</v>
      </c>
      <c r="F632" s="114">
        <f t="shared" si="111"/>
        <v>400</v>
      </c>
      <c r="G632" s="18"/>
      <c r="H632" s="23" t="s">
        <v>2900</v>
      </c>
      <c r="I632" s="20" t="s">
        <v>2909</v>
      </c>
      <c r="J632" s="31" t="s">
        <v>2086</v>
      </c>
      <c r="K632" s="31" t="s">
        <v>566</v>
      </c>
      <c r="L632" s="31" t="s">
        <v>2587</v>
      </c>
      <c r="M632" s="3"/>
      <c r="N632" s="33">
        <f t="shared" si="112"/>
        <v>1193</v>
      </c>
      <c r="O632" s="15">
        <f t="shared" si="113"/>
        <v>1160</v>
      </c>
      <c r="P632" s="15">
        <f t="shared" si="114"/>
        <v>1140</v>
      </c>
      <c r="Q632" s="15">
        <f t="shared" si="115"/>
        <v>1120</v>
      </c>
      <c r="R632" s="15">
        <f t="shared" si="116"/>
        <v>1100</v>
      </c>
      <c r="S632" s="15">
        <f t="shared" si="117"/>
        <v>1000</v>
      </c>
      <c r="T632" s="15">
        <f t="shared" si="118"/>
        <v>920</v>
      </c>
      <c r="U632" s="15">
        <f t="shared" si="119"/>
        <v>800</v>
      </c>
      <c r="V632" s="15">
        <f t="shared" si="120"/>
        <v>0</v>
      </c>
    </row>
    <row r="633" spans="1:22" ht="16.5" customHeight="1">
      <c r="A633" s="7">
        <v>623</v>
      </c>
      <c r="B633" s="19"/>
      <c r="C633" s="72" t="s">
        <v>2296</v>
      </c>
      <c r="D633" s="3" t="s">
        <v>2140</v>
      </c>
      <c r="E633" s="15">
        <v>1600</v>
      </c>
      <c r="F633" s="114">
        <f t="shared" si="111"/>
        <v>400</v>
      </c>
      <c r="G633" s="18"/>
      <c r="H633" s="27" t="s">
        <v>2111</v>
      </c>
      <c r="I633" s="20" t="s">
        <v>2909</v>
      </c>
      <c r="J633" s="31" t="s">
        <v>2086</v>
      </c>
      <c r="K633" s="31" t="s">
        <v>566</v>
      </c>
      <c r="L633" s="31" t="s">
        <v>2587</v>
      </c>
      <c r="M633" s="3"/>
      <c r="N633" s="33">
        <f t="shared" si="112"/>
        <v>1193</v>
      </c>
      <c r="O633" s="15">
        <f t="shared" si="113"/>
        <v>1160</v>
      </c>
      <c r="P633" s="15">
        <f t="shared" si="114"/>
        <v>1140</v>
      </c>
      <c r="Q633" s="15">
        <f t="shared" si="115"/>
        <v>1120</v>
      </c>
      <c r="R633" s="15">
        <f t="shared" si="116"/>
        <v>1100</v>
      </c>
      <c r="S633" s="15">
        <f t="shared" si="117"/>
        <v>1000</v>
      </c>
      <c r="T633" s="15">
        <f t="shared" si="118"/>
        <v>920</v>
      </c>
      <c r="U633" s="15">
        <f t="shared" si="119"/>
        <v>800</v>
      </c>
      <c r="V633" s="15">
        <f t="shared" si="120"/>
        <v>0</v>
      </c>
    </row>
    <row r="634" spans="1:22" ht="16.5" customHeight="1">
      <c r="A634" s="7">
        <v>624</v>
      </c>
      <c r="B634" s="19"/>
      <c r="C634" s="77" t="s">
        <v>492</v>
      </c>
      <c r="D634" s="3" t="s">
        <v>2139</v>
      </c>
      <c r="E634" s="15">
        <v>2000</v>
      </c>
      <c r="F634" s="114">
        <f t="shared" si="111"/>
        <v>500</v>
      </c>
      <c r="G634" s="18"/>
      <c r="H634" s="22" t="s">
        <v>2905</v>
      </c>
      <c r="I634" s="22" t="s">
        <v>2905</v>
      </c>
      <c r="J634" s="31" t="s">
        <v>2098</v>
      </c>
      <c r="K634" s="31" t="s">
        <v>567</v>
      </c>
      <c r="L634" s="31"/>
      <c r="M634" s="3"/>
      <c r="N634" s="33">
        <f t="shared" si="112"/>
        <v>1492</v>
      </c>
      <c r="O634" s="15">
        <f t="shared" si="113"/>
        <v>1450</v>
      </c>
      <c r="P634" s="15">
        <f t="shared" si="114"/>
        <v>1425</v>
      </c>
      <c r="Q634" s="15">
        <f t="shared" si="115"/>
        <v>1400</v>
      </c>
      <c r="R634" s="15">
        <f t="shared" si="116"/>
        <v>1375</v>
      </c>
      <c r="S634" s="15">
        <f t="shared" si="117"/>
        <v>1250</v>
      </c>
      <c r="T634" s="15">
        <f t="shared" si="118"/>
        <v>1150</v>
      </c>
      <c r="U634" s="15">
        <f t="shared" si="119"/>
        <v>1000</v>
      </c>
      <c r="V634" s="15">
        <f t="shared" si="120"/>
        <v>0</v>
      </c>
    </row>
    <row r="635" spans="1:22" ht="16.5" customHeight="1">
      <c r="A635" s="7">
        <v>625</v>
      </c>
      <c r="B635" s="19"/>
      <c r="C635" s="72" t="s">
        <v>493</v>
      </c>
      <c r="D635" s="3" t="s">
        <v>2184</v>
      </c>
      <c r="E635" s="15">
        <v>980</v>
      </c>
      <c r="F635" s="114">
        <f t="shared" si="111"/>
        <v>245</v>
      </c>
      <c r="G635" s="18"/>
      <c r="H635" s="25" t="s">
        <v>2901</v>
      </c>
      <c r="I635" s="22" t="s">
        <v>2905</v>
      </c>
      <c r="J635" s="31" t="s">
        <v>2098</v>
      </c>
      <c r="K635" s="31" t="s">
        <v>566</v>
      </c>
      <c r="L635" s="31" t="s">
        <v>2586</v>
      </c>
      <c r="M635" s="3"/>
      <c r="N635" s="33">
        <f t="shared" si="112"/>
        <v>731</v>
      </c>
      <c r="O635" s="15">
        <f t="shared" si="113"/>
        <v>710</v>
      </c>
      <c r="P635" s="15">
        <f t="shared" si="114"/>
        <v>698</v>
      </c>
      <c r="Q635" s="15">
        <f t="shared" si="115"/>
        <v>686</v>
      </c>
      <c r="R635" s="15">
        <f t="shared" si="116"/>
        <v>673</v>
      </c>
      <c r="S635" s="15">
        <f t="shared" si="117"/>
        <v>612</v>
      </c>
      <c r="T635" s="15">
        <f t="shared" si="118"/>
        <v>563</v>
      </c>
      <c r="U635" s="15">
        <f t="shared" si="119"/>
        <v>490</v>
      </c>
      <c r="V635" s="15">
        <f t="shared" si="120"/>
        <v>0</v>
      </c>
    </row>
    <row r="636" spans="1:22" ht="16.5" customHeight="1">
      <c r="A636" s="7">
        <v>626</v>
      </c>
      <c r="B636" s="19"/>
      <c r="C636" s="72" t="s">
        <v>494</v>
      </c>
      <c r="D636" s="3" t="s">
        <v>2184</v>
      </c>
      <c r="E636" s="15">
        <v>1340</v>
      </c>
      <c r="F636" s="114">
        <f t="shared" si="111"/>
        <v>335</v>
      </c>
      <c r="G636" s="18"/>
      <c r="H636" s="69" t="s">
        <v>2903</v>
      </c>
      <c r="I636" s="69" t="s">
        <v>2903</v>
      </c>
      <c r="J636" s="31" t="s">
        <v>2092</v>
      </c>
      <c r="K636" s="31" t="s">
        <v>566</v>
      </c>
      <c r="L636" s="31" t="s">
        <v>2586</v>
      </c>
      <c r="M636" s="3"/>
      <c r="N636" s="33">
        <f t="shared" si="112"/>
        <v>999</v>
      </c>
      <c r="O636" s="15">
        <f t="shared" si="113"/>
        <v>971</v>
      </c>
      <c r="P636" s="15">
        <f t="shared" si="114"/>
        <v>954</v>
      </c>
      <c r="Q636" s="15">
        <f t="shared" si="115"/>
        <v>938</v>
      </c>
      <c r="R636" s="15">
        <f t="shared" si="116"/>
        <v>921</v>
      </c>
      <c r="S636" s="15">
        <f t="shared" si="117"/>
        <v>837</v>
      </c>
      <c r="T636" s="15">
        <f t="shared" si="118"/>
        <v>770</v>
      </c>
      <c r="U636" s="15">
        <f t="shared" si="119"/>
        <v>670</v>
      </c>
      <c r="V636" s="15">
        <f t="shared" si="120"/>
        <v>0</v>
      </c>
    </row>
    <row r="637" spans="1:22" ht="16.5" customHeight="1">
      <c r="A637" s="7">
        <v>627</v>
      </c>
      <c r="B637" s="19"/>
      <c r="C637" s="77" t="s">
        <v>495</v>
      </c>
      <c r="D637" s="3" t="s">
        <v>2182</v>
      </c>
      <c r="E637" s="15">
        <v>1280</v>
      </c>
      <c r="F637" s="114">
        <f t="shared" si="111"/>
        <v>320</v>
      </c>
      <c r="G637" s="18"/>
      <c r="H637" s="22" t="s">
        <v>2905</v>
      </c>
      <c r="I637" s="22" t="s">
        <v>2905</v>
      </c>
      <c r="J637" s="31" t="s">
        <v>2086</v>
      </c>
      <c r="K637" s="31" t="s">
        <v>567</v>
      </c>
      <c r="L637" s="31"/>
      <c r="M637" s="3"/>
      <c r="N637" s="33">
        <f t="shared" si="112"/>
        <v>955</v>
      </c>
      <c r="O637" s="15">
        <f t="shared" si="113"/>
        <v>928</v>
      </c>
      <c r="P637" s="15">
        <f t="shared" si="114"/>
        <v>912</v>
      </c>
      <c r="Q637" s="15">
        <f t="shared" si="115"/>
        <v>896</v>
      </c>
      <c r="R637" s="15">
        <f t="shared" si="116"/>
        <v>880</v>
      </c>
      <c r="S637" s="15">
        <f t="shared" si="117"/>
        <v>800</v>
      </c>
      <c r="T637" s="15">
        <f t="shared" si="118"/>
        <v>736</v>
      </c>
      <c r="U637" s="15">
        <f t="shared" si="119"/>
        <v>640</v>
      </c>
      <c r="V637" s="15">
        <f t="shared" si="120"/>
        <v>0</v>
      </c>
    </row>
    <row r="638" spans="1:22" ht="16.5" customHeight="1">
      <c r="A638" s="7">
        <v>628</v>
      </c>
      <c r="B638" s="19"/>
      <c r="C638" s="77" t="s">
        <v>496</v>
      </c>
      <c r="D638" s="3" t="s">
        <v>2182</v>
      </c>
      <c r="E638" s="15">
        <v>880</v>
      </c>
      <c r="F638" s="114">
        <f t="shared" si="111"/>
        <v>220</v>
      </c>
      <c r="G638" s="18"/>
      <c r="H638" s="28" t="s">
        <v>557</v>
      </c>
      <c r="I638" s="28" t="s">
        <v>557</v>
      </c>
      <c r="J638" s="31" t="s">
        <v>2086</v>
      </c>
      <c r="K638" s="31" t="s">
        <v>566</v>
      </c>
      <c r="L638" s="31"/>
      <c r="M638" s="3"/>
      <c r="N638" s="33">
        <f t="shared" si="112"/>
        <v>656</v>
      </c>
      <c r="O638" s="15">
        <f t="shared" si="113"/>
        <v>638</v>
      </c>
      <c r="P638" s="15">
        <f t="shared" si="114"/>
        <v>627</v>
      </c>
      <c r="Q638" s="15">
        <f t="shared" si="115"/>
        <v>616</v>
      </c>
      <c r="R638" s="15">
        <f t="shared" si="116"/>
        <v>605</v>
      </c>
      <c r="S638" s="15">
        <f t="shared" si="117"/>
        <v>550</v>
      </c>
      <c r="T638" s="15">
        <f t="shared" si="118"/>
        <v>506</v>
      </c>
      <c r="U638" s="15">
        <f t="shared" si="119"/>
        <v>440</v>
      </c>
      <c r="V638" s="15">
        <f t="shared" si="120"/>
        <v>0</v>
      </c>
    </row>
    <row r="639" spans="1:22" ht="16.5" customHeight="1">
      <c r="A639" s="7">
        <v>629</v>
      </c>
      <c r="B639" s="19"/>
      <c r="C639" s="72" t="s">
        <v>498</v>
      </c>
      <c r="D639" s="3" t="s">
        <v>2139</v>
      </c>
      <c r="E639" s="15">
        <v>2400</v>
      </c>
      <c r="F639" s="114">
        <f t="shared" ref="F639:F670" si="121">ROUNDDOWN(E639/4,0)</f>
        <v>600</v>
      </c>
      <c r="G639" s="18"/>
      <c r="H639" s="20" t="s">
        <v>2909</v>
      </c>
      <c r="I639" s="20" t="s">
        <v>2909</v>
      </c>
      <c r="J639" s="31" t="s">
        <v>2086</v>
      </c>
      <c r="K639" s="31" t="s">
        <v>566</v>
      </c>
      <c r="L639" s="31"/>
      <c r="M639" s="3"/>
      <c r="N639" s="33">
        <f t="shared" ref="N639:N653" si="122">ROUNDDOWN(F639*2.9844,0)</f>
        <v>1790</v>
      </c>
      <c r="O639" s="15">
        <f t="shared" ref="O639:O653" si="123">ROUNDDOWN(F639*2.9,0)</f>
        <v>1740</v>
      </c>
      <c r="P639" s="15">
        <f t="shared" ref="P639:P653" si="124">ROUNDDOWN(F639*2.85,0)</f>
        <v>1710</v>
      </c>
      <c r="Q639" s="15">
        <f t="shared" ref="Q639:Q653" si="125">ROUNDDOWN(F639*2.8,0)</f>
        <v>1680</v>
      </c>
      <c r="R639" s="15">
        <f t="shared" ref="R639:R653" si="126">ROUNDDOWN(F639*2.75,0)</f>
        <v>1650</v>
      </c>
      <c r="S639" s="15">
        <f t="shared" ref="S639:S653" si="127">ROUNDDOWN(F639*2.5,0)</f>
        <v>1500</v>
      </c>
      <c r="T639" s="15">
        <f t="shared" ref="T639:T653" si="128">ROUNDDOWN(F639*2.3,0)</f>
        <v>1380</v>
      </c>
      <c r="U639" s="15">
        <f t="shared" ref="U639:U653" si="129">ROUNDDOWN(F639*2,0)</f>
        <v>1200</v>
      </c>
      <c r="V639" s="15">
        <f t="shared" ref="V639:V653" si="130">ROUNDDOWN(F639*0,0)</f>
        <v>0</v>
      </c>
    </row>
    <row r="640" spans="1:22" ht="16.5" customHeight="1">
      <c r="A640" s="7">
        <v>630</v>
      </c>
      <c r="B640" s="19"/>
      <c r="C640" s="72" t="s">
        <v>499</v>
      </c>
      <c r="D640" s="3" t="s">
        <v>2139</v>
      </c>
      <c r="E640" s="15">
        <v>1200</v>
      </c>
      <c r="F640" s="114">
        <f t="shared" si="121"/>
        <v>300</v>
      </c>
      <c r="G640" s="18"/>
      <c r="H640" s="29" t="s">
        <v>2906</v>
      </c>
      <c r="I640" s="22" t="s">
        <v>2905</v>
      </c>
      <c r="J640" s="31" t="s">
        <v>2098</v>
      </c>
      <c r="K640" s="31" t="s">
        <v>566</v>
      </c>
      <c r="L640" s="31"/>
      <c r="M640" s="3"/>
      <c r="N640" s="33">
        <f t="shared" si="122"/>
        <v>895</v>
      </c>
      <c r="O640" s="15">
        <f t="shared" si="123"/>
        <v>870</v>
      </c>
      <c r="P640" s="15">
        <f t="shared" si="124"/>
        <v>855</v>
      </c>
      <c r="Q640" s="15">
        <f t="shared" si="125"/>
        <v>840</v>
      </c>
      <c r="R640" s="15">
        <f t="shared" si="126"/>
        <v>825</v>
      </c>
      <c r="S640" s="15">
        <f t="shared" si="127"/>
        <v>750</v>
      </c>
      <c r="T640" s="15">
        <f t="shared" si="128"/>
        <v>690</v>
      </c>
      <c r="U640" s="15">
        <f t="shared" si="129"/>
        <v>600</v>
      </c>
      <c r="V640" s="15">
        <f t="shared" si="130"/>
        <v>0</v>
      </c>
    </row>
    <row r="641" spans="1:22" ht="16.5" customHeight="1">
      <c r="A641" s="7">
        <v>631</v>
      </c>
      <c r="B641" s="19"/>
      <c r="C641" s="72" t="s">
        <v>500</v>
      </c>
      <c r="D641" s="3" t="s">
        <v>2139</v>
      </c>
      <c r="E641" s="15">
        <v>3360</v>
      </c>
      <c r="F641" s="114">
        <f t="shared" si="121"/>
        <v>840</v>
      </c>
      <c r="G641" s="18"/>
      <c r="H641" s="28" t="s">
        <v>557</v>
      </c>
      <c r="I641" s="20" t="s">
        <v>2909</v>
      </c>
      <c r="J641" s="31" t="s">
        <v>2114</v>
      </c>
      <c r="K641" s="31" t="s">
        <v>566</v>
      </c>
      <c r="L641" s="31" t="s">
        <v>570</v>
      </c>
      <c r="M641" s="3"/>
      <c r="N641" s="33">
        <f t="shared" si="122"/>
        <v>2506</v>
      </c>
      <c r="O641" s="15">
        <f t="shared" si="123"/>
        <v>2436</v>
      </c>
      <c r="P641" s="15">
        <f t="shared" si="124"/>
        <v>2394</v>
      </c>
      <c r="Q641" s="15">
        <f t="shared" si="125"/>
        <v>2352</v>
      </c>
      <c r="R641" s="15">
        <f t="shared" si="126"/>
        <v>2310</v>
      </c>
      <c r="S641" s="15">
        <f t="shared" si="127"/>
        <v>2100</v>
      </c>
      <c r="T641" s="15">
        <f t="shared" si="128"/>
        <v>1932</v>
      </c>
      <c r="U641" s="15">
        <f t="shared" si="129"/>
        <v>1680</v>
      </c>
      <c r="V641" s="15">
        <f t="shared" si="130"/>
        <v>0</v>
      </c>
    </row>
    <row r="642" spans="1:22" ht="16.5" customHeight="1">
      <c r="A642" s="7">
        <v>632</v>
      </c>
      <c r="B642" s="19"/>
      <c r="C642" s="72" t="s">
        <v>501</v>
      </c>
      <c r="D642" s="3" t="s">
        <v>2139</v>
      </c>
      <c r="E642" s="15">
        <v>1400</v>
      </c>
      <c r="F642" s="114">
        <f t="shared" si="121"/>
        <v>350</v>
      </c>
      <c r="G642" s="18"/>
      <c r="H642" s="26" t="s">
        <v>2113</v>
      </c>
      <c r="I642" s="26" t="s">
        <v>2113</v>
      </c>
      <c r="J642" s="31" t="s">
        <v>2092</v>
      </c>
      <c r="K642" s="31" t="s">
        <v>566</v>
      </c>
      <c r="L642" s="31"/>
      <c r="M642" s="3"/>
      <c r="N642" s="33">
        <f t="shared" si="122"/>
        <v>1044</v>
      </c>
      <c r="O642" s="15">
        <f t="shared" si="123"/>
        <v>1015</v>
      </c>
      <c r="P642" s="15">
        <f t="shared" si="124"/>
        <v>997</v>
      </c>
      <c r="Q642" s="15">
        <f t="shared" si="125"/>
        <v>980</v>
      </c>
      <c r="R642" s="15">
        <f t="shared" si="126"/>
        <v>962</v>
      </c>
      <c r="S642" s="15">
        <f t="shared" si="127"/>
        <v>875</v>
      </c>
      <c r="T642" s="15">
        <f t="shared" si="128"/>
        <v>805</v>
      </c>
      <c r="U642" s="15">
        <f t="shared" si="129"/>
        <v>700</v>
      </c>
      <c r="V642" s="15">
        <f t="shared" si="130"/>
        <v>0</v>
      </c>
    </row>
    <row r="643" spans="1:22" ht="16.5" customHeight="1">
      <c r="A643" s="7">
        <v>633</v>
      </c>
      <c r="B643" s="19"/>
      <c r="C643" s="72" t="s">
        <v>502</v>
      </c>
      <c r="D643" s="3" t="s">
        <v>2156</v>
      </c>
      <c r="E643" s="15">
        <v>1100</v>
      </c>
      <c r="F643" s="114">
        <f t="shared" si="121"/>
        <v>275</v>
      </c>
      <c r="G643" s="18"/>
      <c r="H643" s="29" t="s">
        <v>2906</v>
      </c>
      <c r="I643" s="28" t="s">
        <v>557</v>
      </c>
      <c r="J643" s="31" t="s">
        <v>2092</v>
      </c>
      <c r="K643" s="31" t="s">
        <v>566</v>
      </c>
      <c r="L643" s="31"/>
      <c r="M643" s="3"/>
      <c r="N643" s="33">
        <f t="shared" si="122"/>
        <v>820</v>
      </c>
      <c r="O643" s="15">
        <f t="shared" si="123"/>
        <v>797</v>
      </c>
      <c r="P643" s="15">
        <f t="shared" si="124"/>
        <v>783</v>
      </c>
      <c r="Q643" s="15">
        <f t="shared" si="125"/>
        <v>770</v>
      </c>
      <c r="R643" s="15">
        <f t="shared" si="126"/>
        <v>756</v>
      </c>
      <c r="S643" s="15">
        <f t="shared" si="127"/>
        <v>687</v>
      </c>
      <c r="T643" s="15">
        <f t="shared" si="128"/>
        <v>632</v>
      </c>
      <c r="U643" s="15">
        <f t="shared" si="129"/>
        <v>550</v>
      </c>
      <c r="V643" s="15">
        <f t="shared" si="130"/>
        <v>0</v>
      </c>
    </row>
    <row r="644" spans="1:22" ht="16.5" customHeight="1">
      <c r="A644" s="7">
        <v>634</v>
      </c>
      <c r="B644" s="19"/>
      <c r="C644" s="72" t="s">
        <v>503</v>
      </c>
      <c r="D644" s="3" t="s">
        <v>2139</v>
      </c>
      <c r="E644" s="15">
        <v>5800</v>
      </c>
      <c r="F644" s="114">
        <f t="shared" si="121"/>
        <v>1450</v>
      </c>
      <c r="G644" s="18"/>
      <c r="H644" s="22" t="s">
        <v>2905</v>
      </c>
      <c r="I644" s="25" t="s">
        <v>2901</v>
      </c>
      <c r="J644" s="31" t="s">
        <v>2092</v>
      </c>
      <c r="K644" s="31" t="s">
        <v>566</v>
      </c>
      <c r="L644" s="31"/>
      <c r="M644" s="3"/>
      <c r="N644" s="33">
        <f t="shared" si="122"/>
        <v>4327</v>
      </c>
      <c r="O644" s="15">
        <f t="shared" si="123"/>
        <v>4205</v>
      </c>
      <c r="P644" s="15">
        <f t="shared" si="124"/>
        <v>4132</v>
      </c>
      <c r="Q644" s="15">
        <f t="shared" si="125"/>
        <v>4060</v>
      </c>
      <c r="R644" s="15">
        <f t="shared" si="126"/>
        <v>3987</v>
      </c>
      <c r="S644" s="15">
        <f t="shared" si="127"/>
        <v>3625</v>
      </c>
      <c r="T644" s="15">
        <f t="shared" si="128"/>
        <v>3335</v>
      </c>
      <c r="U644" s="15">
        <f t="shared" si="129"/>
        <v>2900</v>
      </c>
      <c r="V644" s="15">
        <f t="shared" si="130"/>
        <v>0</v>
      </c>
    </row>
    <row r="645" spans="1:22" ht="16.5" customHeight="1">
      <c r="A645" s="7">
        <v>635</v>
      </c>
      <c r="B645" s="19"/>
      <c r="C645" s="72" t="s">
        <v>504</v>
      </c>
      <c r="D645" s="3" t="s">
        <v>2139</v>
      </c>
      <c r="E645" s="15">
        <v>1400</v>
      </c>
      <c r="F645" s="114">
        <f t="shared" si="121"/>
        <v>350</v>
      </c>
      <c r="G645" s="18"/>
      <c r="H645" s="20" t="s">
        <v>2909</v>
      </c>
      <c r="I645" s="20" t="s">
        <v>2909</v>
      </c>
      <c r="J645" s="31" t="s">
        <v>2114</v>
      </c>
      <c r="K645" s="31" t="s">
        <v>566</v>
      </c>
      <c r="L645" s="31"/>
      <c r="M645" s="3"/>
      <c r="N645" s="33">
        <f t="shared" si="122"/>
        <v>1044</v>
      </c>
      <c r="O645" s="15">
        <f t="shared" si="123"/>
        <v>1015</v>
      </c>
      <c r="P645" s="15">
        <f t="shared" si="124"/>
        <v>997</v>
      </c>
      <c r="Q645" s="15">
        <f t="shared" si="125"/>
        <v>980</v>
      </c>
      <c r="R645" s="15">
        <f t="shared" si="126"/>
        <v>962</v>
      </c>
      <c r="S645" s="15">
        <f t="shared" si="127"/>
        <v>875</v>
      </c>
      <c r="T645" s="15">
        <f t="shared" si="128"/>
        <v>805</v>
      </c>
      <c r="U645" s="15">
        <f t="shared" si="129"/>
        <v>700</v>
      </c>
      <c r="V645" s="15">
        <f t="shared" si="130"/>
        <v>0</v>
      </c>
    </row>
    <row r="646" spans="1:22" ht="16.5" customHeight="1">
      <c r="A646" s="7">
        <v>636</v>
      </c>
      <c r="B646" s="19"/>
      <c r="C646" s="72" t="s">
        <v>505</v>
      </c>
      <c r="D646" s="3" t="s">
        <v>2139</v>
      </c>
      <c r="E646" s="15">
        <v>1350</v>
      </c>
      <c r="F646" s="114">
        <f t="shared" si="121"/>
        <v>337</v>
      </c>
      <c r="G646" s="37"/>
      <c r="H646" s="20" t="s">
        <v>2909</v>
      </c>
      <c r="I646" s="28" t="s">
        <v>557</v>
      </c>
      <c r="J646" s="31" t="s">
        <v>2086</v>
      </c>
      <c r="K646" s="31" t="s">
        <v>567</v>
      </c>
      <c r="L646" s="31"/>
      <c r="M646" s="3"/>
      <c r="N646" s="33">
        <f t="shared" si="122"/>
        <v>1005</v>
      </c>
      <c r="O646" s="15">
        <f t="shared" si="123"/>
        <v>977</v>
      </c>
      <c r="P646" s="15">
        <f t="shared" si="124"/>
        <v>960</v>
      </c>
      <c r="Q646" s="15">
        <f t="shared" si="125"/>
        <v>943</v>
      </c>
      <c r="R646" s="15">
        <f t="shared" si="126"/>
        <v>926</v>
      </c>
      <c r="S646" s="15">
        <f t="shared" si="127"/>
        <v>842</v>
      </c>
      <c r="T646" s="15">
        <f t="shared" si="128"/>
        <v>775</v>
      </c>
      <c r="U646" s="15">
        <f t="shared" si="129"/>
        <v>674</v>
      </c>
      <c r="V646" s="15">
        <f t="shared" si="130"/>
        <v>0</v>
      </c>
    </row>
    <row r="647" spans="1:22" ht="16.5" customHeight="1">
      <c r="A647" s="7">
        <v>637</v>
      </c>
      <c r="B647" s="19"/>
      <c r="C647" s="72" t="s">
        <v>506</v>
      </c>
      <c r="D647" s="3" t="s">
        <v>2139</v>
      </c>
      <c r="E647" s="15">
        <v>100</v>
      </c>
      <c r="F647" s="114">
        <f t="shared" si="121"/>
        <v>25</v>
      </c>
      <c r="G647" s="37"/>
      <c r="H647" s="20" t="s">
        <v>2909</v>
      </c>
      <c r="I647" s="20" t="s">
        <v>2909</v>
      </c>
      <c r="J647" s="31" t="s">
        <v>2086</v>
      </c>
      <c r="K647" s="31" t="s">
        <v>566</v>
      </c>
      <c r="L647" s="31" t="s">
        <v>2587</v>
      </c>
      <c r="M647" s="3"/>
      <c r="N647" s="33">
        <f t="shared" si="122"/>
        <v>74</v>
      </c>
      <c r="O647" s="15">
        <f t="shared" si="123"/>
        <v>72</v>
      </c>
      <c r="P647" s="15">
        <f t="shared" si="124"/>
        <v>71</v>
      </c>
      <c r="Q647" s="15">
        <f t="shared" si="125"/>
        <v>70</v>
      </c>
      <c r="R647" s="15">
        <f t="shared" si="126"/>
        <v>68</v>
      </c>
      <c r="S647" s="15">
        <f t="shared" si="127"/>
        <v>62</v>
      </c>
      <c r="T647" s="15">
        <f t="shared" si="128"/>
        <v>57</v>
      </c>
      <c r="U647" s="15">
        <f t="shared" si="129"/>
        <v>50</v>
      </c>
      <c r="V647" s="15">
        <f t="shared" si="130"/>
        <v>0</v>
      </c>
    </row>
    <row r="648" spans="1:22" ht="16.5" customHeight="1">
      <c r="A648" s="7">
        <v>638</v>
      </c>
      <c r="B648" s="19"/>
      <c r="C648" s="72" t="s">
        <v>507</v>
      </c>
      <c r="D648" s="3" t="s">
        <v>2139</v>
      </c>
      <c r="E648" s="15">
        <v>200</v>
      </c>
      <c r="F648" s="114">
        <f t="shared" si="121"/>
        <v>50</v>
      </c>
      <c r="G648" s="37"/>
      <c r="H648" s="20" t="s">
        <v>2909</v>
      </c>
      <c r="I648" s="20" t="s">
        <v>2909</v>
      </c>
      <c r="J648" s="31" t="s">
        <v>2086</v>
      </c>
      <c r="K648" s="31" t="s">
        <v>566</v>
      </c>
      <c r="L648" s="31" t="s">
        <v>2587</v>
      </c>
      <c r="M648" s="3"/>
      <c r="N648" s="33">
        <f t="shared" si="122"/>
        <v>149</v>
      </c>
      <c r="O648" s="15">
        <f t="shared" si="123"/>
        <v>145</v>
      </c>
      <c r="P648" s="15">
        <f t="shared" si="124"/>
        <v>142</v>
      </c>
      <c r="Q648" s="15">
        <f t="shared" si="125"/>
        <v>140</v>
      </c>
      <c r="R648" s="15">
        <f t="shared" si="126"/>
        <v>137</v>
      </c>
      <c r="S648" s="15">
        <f t="shared" si="127"/>
        <v>125</v>
      </c>
      <c r="T648" s="15">
        <f t="shared" si="128"/>
        <v>115</v>
      </c>
      <c r="U648" s="15">
        <f t="shared" si="129"/>
        <v>100</v>
      </c>
      <c r="V648" s="15">
        <f t="shared" si="130"/>
        <v>0</v>
      </c>
    </row>
    <row r="649" spans="1:22" ht="16.5" customHeight="1">
      <c r="A649" s="7">
        <v>639</v>
      </c>
      <c r="B649" s="19"/>
      <c r="C649" s="72" t="s">
        <v>508</v>
      </c>
      <c r="D649" s="3" t="s">
        <v>2139</v>
      </c>
      <c r="E649" s="15">
        <v>1200</v>
      </c>
      <c r="F649" s="114">
        <f t="shared" si="121"/>
        <v>300</v>
      </c>
      <c r="G649" s="37"/>
      <c r="H649" s="24" t="s">
        <v>2908</v>
      </c>
      <c r="I649" s="24" t="s">
        <v>2908</v>
      </c>
      <c r="J649" s="31" t="s">
        <v>2098</v>
      </c>
      <c r="K649" s="31" t="s">
        <v>566</v>
      </c>
      <c r="L649" s="31"/>
      <c r="M649" s="3"/>
      <c r="N649" s="33">
        <f t="shared" si="122"/>
        <v>895</v>
      </c>
      <c r="O649" s="15">
        <f t="shared" si="123"/>
        <v>870</v>
      </c>
      <c r="P649" s="15">
        <f t="shared" si="124"/>
        <v>855</v>
      </c>
      <c r="Q649" s="15">
        <f t="shared" si="125"/>
        <v>840</v>
      </c>
      <c r="R649" s="15">
        <f t="shared" si="126"/>
        <v>825</v>
      </c>
      <c r="S649" s="15">
        <f t="shared" si="127"/>
        <v>750</v>
      </c>
      <c r="T649" s="15">
        <f t="shared" si="128"/>
        <v>690</v>
      </c>
      <c r="U649" s="15">
        <f t="shared" si="129"/>
        <v>600</v>
      </c>
      <c r="V649" s="15">
        <f t="shared" si="130"/>
        <v>0</v>
      </c>
    </row>
    <row r="650" spans="1:22" ht="16.5" customHeight="1">
      <c r="A650" s="7">
        <v>640</v>
      </c>
      <c r="B650" s="19"/>
      <c r="C650" s="77" t="s">
        <v>514</v>
      </c>
      <c r="D650" s="3" t="s">
        <v>2185</v>
      </c>
      <c r="E650" s="15">
        <v>1280</v>
      </c>
      <c r="F650" s="114">
        <f t="shared" si="121"/>
        <v>320</v>
      </c>
      <c r="G650" s="18"/>
      <c r="H650" s="22" t="s">
        <v>2905</v>
      </c>
      <c r="I650" s="21" t="s">
        <v>2902</v>
      </c>
      <c r="J650" s="31" t="s">
        <v>2186</v>
      </c>
      <c r="K650" s="31" t="s">
        <v>566</v>
      </c>
      <c r="L650" s="31" t="s">
        <v>570</v>
      </c>
      <c r="M650" s="3"/>
      <c r="N650" s="33">
        <f t="shared" si="122"/>
        <v>955</v>
      </c>
      <c r="O650" s="15">
        <f t="shared" si="123"/>
        <v>928</v>
      </c>
      <c r="P650" s="15">
        <f t="shared" si="124"/>
        <v>912</v>
      </c>
      <c r="Q650" s="15">
        <f t="shared" si="125"/>
        <v>896</v>
      </c>
      <c r="R650" s="15">
        <f t="shared" si="126"/>
        <v>880</v>
      </c>
      <c r="S650" s="15">
        <f t="shared" si="127"/>
        <v>800</v>
      </c>
      <c r="T650" s="15">
        <f t="shared" si="128"/>
        <v>736</v>
      </c>
      <c r="U650" s="15">
        <f t="shared" si="129"/>
        <v>640</v>
      </c>
      <c r="V650" s="15">
        <f t="shared" si="130"/>
        <v>0</v>
      </c>
    </row>
    <row r="651" spans="1:22" ht="16.5" customHeight="1">
      <c r="A651" s="7">
        <v>641</v>
      </c>
      <c r="B651" s="19"/>
      <c r="C651" s="77" t="s">
        <v>515</v>
      </c>
      <c r="D651" s="3" t="s">
        <v>2185</v>
      </c>
      <c r="E651" s="15">
        <v>1280</v>
      </c>
      <c r="F651" s="114">
        <f t="shared" si="121"/>
        <v>320</v>
      </c>
      <c r="G651" s="18"/>
      <c r="H651" s="22" t="s">
        <v>2905</v>
      </c>
      <c r="I651" s="22" t="s">
        <v>2905</v>
      </c>
      <c r="J651" s="31" t="s">
        <v>2186</v>
      </c>
      <c r="K651" s="31" t="s">
        <v>566</v>
      </c>
      <c r="L651" s="31" t="s">
        <v>570</v>
      </c>
      <c r="M651" s="3"/>
      <c r="N651" s="33">
        <f t="shared" si="122"/>
        <v>955</v>
      </c>
      <c r="O651" s="15">
        <f t="shared" si="123"/>
        <v>928</v>
      </c>
      <c r="P651" s="15">
        <f t="shared" si="124"/>
        <v>912</v>
      </c>
      <c r="Q651" s="15">
        <f t="shared" si="125"/>
        <v>896</v>
      </c>
      <c r="R651" s="15">
        <f t="shared" si="126"/>
        <v>880</v>
      </c>
      <c r="S651" s="15">
        <f t="shared" si="127"/>
        <v>800</v>
      </c>
      <c r="T651" s="15">
        <f t="shared" si="128"/>
        <v>736</v>
      </c>
      <c r="U651" s="15">
        <f t="shared" si="129"/>
        <v>640</v>
      </c>
      <c r="V651" s="15">
        <f t="shared" si="130"/>
        <v>0</v>
      </c>
    </row>
    <row r="652" spans="1:22" ht="16.5" customHeight="1">
      <c r="A652" s="7">
        <v>642</v>
      </c>
      <c r="B652" s="19"/>
      <c r="C652" s="77" t="s">
        <v>513</v>
      </c>
      <c r="D652" s="3" t="s">
        <v>2185</v>
      </c>
      <c r="E652" s="15">
        <v>1280</v>
      </c>
      <c r="F652" s="114">
        <f t="shared" si="121"/>
        <v>320</v>
      </c>
      <c r="G652" s="18"/>
      <c r="H652" s="25" t="s">
        <v>2901</v>
      </c>
      <c r="I652" s="25" t="s">
        <v>2901</v>
      </c>
      <c r="J652" s="31" t="s">
        <v>2186</v>
      </c>
      <c r="K652" s="31" t="s">
        <v>566</v>
      </c>
      <c r="L652" s="31" t="s">
        <v>570</v>
      </c>
      <c r="M652" s="3"/>
      <c r="N652" s="33">
        <f t="shared" si="122"/>
        <v>955</v>
      </c>
      <c r="O652" s="15">
        <f t="shared" si="123"/>
        <v>928</v>
      </c>
      <c r="P652" s="15">
        <f t="shared" si="124"/>
        <v>912</v>
      </c>
      <c r="Q652" s="15">
        <f t="shared" si="125"/>
        <v>896</v>
      </c>
      <c r="R652" s="15">
        <f t="shared" si="126"/>
        <v>880</v>
      </c>
      <c r="S652" s="15">
        <f t="shared" si="127"/>
        <v>800</v>
      </c>
      <c r="T652" s="15">
        <f t="shared" si="128"/>
        <v>736</v>
      </c>
      <c r="U652" s="15">
        <f t="shared" si="129"/>
        <v>640</v>
      </c>
      <c r="V652" s="15">
        <f t="shared" si="130"/>
        <v>0</v>
      </c>
    </row>
    <row r="653" spans="1:22" ht="16.5" customHeight="1">
      <c r="A653" s="7">
        <v>643</v>
      </c>
      <c r="B653" s="19"/>
      <c r="C653" s="77" t="s">
        <v>512</v>
      </c>
      <c r="D653" s="3" t="s">
        <v>2185</v>
      </c>
      <c r="E653" s="15">
        <v>640</v>
      </c>
      <c r="F653" s="114">
        <f t="shared" si="121"/>
        <v>160</v>
      </c>
      <c r="G653" s="18"/>
      <c r="H653" s="22" t="s">
        <v>2905</v>
      </c>
      <c r="I653" s="81" t="s">
        <v>2912</v>
      </c>
      <c r="J653" s="31" t="s">
        <v>2098</v>
      </c>
      <c r="K653" s="31" t="s">
        <v>566</v>
      </c>
      <c r="L653" s="31" t="s">
        <v>570</v>
      </c>
      <c r="M653" s="3"/>
      <c r="N653" s="33">
        <f t="shared" si="122"/>
        <v>477</v>
      </c>
      <c r="O653" s="15">
        <f t="shared" si="123"/>
        <v>464</v>
      </c>
      <c r="P653" s="15">
        <f t="shared" si="124"/>
        <v>456</v>
      </c>
      <c r="Q653" s="15">
        <f t="shared" si="125"/>
        <v>448</v>
      </c>
      <c r="R653" s="15">
        <f t="shared" si="126"/>
        <v>440</v>
      </c>
      <c r="S653" s="15">
        <f t="shared" si="127"/>
        <v>400</v>
      </c>
      <c r="T653" s="15">
        <f t="shared" si="128"/>
        <v>368</v>
      </c>
      <c r="U653" s="15">
        <f t="shared" si="129"/>
        <v>320</v>
      </c>
      <c r="V653" s="15">
        <f t="shared" si="130"/>
        <v>0</v>
      </c>
    </row>
    <row r="654" spans="1:22" ht="16.5" customHeight="1">
      <c r="A654" s="7">
        <v>644</v>
      </c>
      <c r="B654" s="19"/>
      <c r="C654" s="72" t="s">
        <v>511</v>
      </c>
      <c r="D654" s="3" t="s">
        <v>2139</v>
      </c>
      <c r="E654" s="15">
        <v>800000</v>
      </c>
      <c r="F654" s="114">
        <f t="shared" si="121"/>
        <v>200000</v>
      </c>
      <c r="G654" s="18" t="s">
        <v>550</v>
      </c>
      <c r="H654" s="29" t="s">
        <v>2906</v>
      </c>
      <c r="I654" s="21" t="s">
        <v>2902</v>
      </c>
      <c r="J654" s="31" t="s">
        <v>2086</v>
      </c>
      <c r="K654" s="31" t="s">
        <v>566</v>
      </c>
      <c r="L654" s="31"/>
      <c r="M654" s="3" t="s">
        <v>3690</v>
      </c>
      <c r="N654" s="34" t="s">
        <v>3689</v>
      </c>
      <c r="O654" s="16" t="s">
        <v>3689</v>
      </c>
      <c r="P654" s="16" t="s">
        <v>3689</v>
      </c>
      <c r="Q654" s="16" t="s">
        <v>3689</v>
      </c>
      <c r="R654" s="16" t="s">
        <v>3689</v>
      </c>
      <c r="S654" s="16" t="s">
        <v>3689</v>
      </c>
      <c r="T654" s="16" t="s">
        <v>3689</v>
      </c>
      <c r="U654" s="16" t="s">
        <v>3689</v>
      </c>
      <c r="V654" s="16" t="s">
        <v>3689</v>
      </c>
    </row>
    <row r="655" spans="1:22" ht="16.5" customHeight="1">
      <c r="A655" s="7">
        <v>645</v>
      </c>
      <c r="B655" s="19"/>
      <c r="C655" s="77" t="s">
        <v>525</v>
      </c>
      <c r="D655" s="3" t="s">
        <v>2183</v>
      </c>
      <c r="E655" s="15">
        <v>200</v>
      </c>
      <c r="F655" s="114">
        <f t="shared" si="121"/>
        <v>50</v>
      </c>
      <c r="G655" s="18"/>
      <c r="H655" s="29" t="s">
        <v>2906</v>
      </c>
      <c r="I655" s="20" t="s">
        <v>2909</v>
      </c>
      <c r="J655" s="31" t="s">
        <v>2186</v>
      </c>
      <c r="K655" s="31" t="s">
        <v>567</v>
      </c>
      <c r="L655" s="31"/>
      <c r="M655" s="3"/>
      <c r="N655" s="33">
        <f>ROUNDDOWN(F655*2.9844,0)</f>
        <v>149</v>
      </c>
      <c r="O655" s="15">
        <f>ROUNDDOWN(F655*2.9,0)</f>
        <v>145</v>
      </c>
      <c r="P655" s="15">
        <f>ROUNDDOWN(F655*2.85,0)</f>
        <v>142</v>
      </c>
      <c r="Q655" s="15">
        <f>ROUNDDOWN(F655*2.8,0)</f>
        <v>140</v>
      </c>
      <c r="R655" s="15">
        <f>ROUNDDOWN(F655*2.75,0)</f>
        <v>137</v>
      </c>
      <c r="S655" s="15">
        <f>ROUNDDOWN(F655*2.5,0)</f>
        <v>125</v>
      </c>
      <c r="T655" s="15">
        <f>ROUNDDOWN(F655*2.3,0)</f>
        <v>115</v>
      </c>
      <c r="U655" s="15">
        <f>ROUNDDOWN(F655*2,0)</f>
        <v>100</v>
      </c>
      <c r="V655" s="15">
        <f>ROUNDDOWN(F655*0,0)</f>
        <v>0</v>
      </c>
    </row>
    <row r="656" spans="1:22" ht="16.5" customHeight="1">
      <c r="A656" s="7">
        <v>646</v>
      </c>
      <c r="B656" s="19"/>
      <c r="C656" s="77" t="s">
        <v>526</v>
      </c>
      <c r="D656" s="3" t="s">
        <v>2183</v>
      </c>
      <c r="E656" s="15">
        <v>200</v>
      </c>
      <c r="F656" s="114">
        <f t="shared" si="121"/>
        <v>50</v>
      </c>
      <c r="G656" s="18"/>
      <c r="H656" s="23" t="s">
        <v>2900</v>
      </c>
      <c r="I656" s="20" t="s">
        <v>2909</v>
      </c>
      <c r="J656" s="31" t="s">
        <v>2186</v>
      </c>
      <c r="K656" s="31" t="s">
        <v>567</v>
      </c>
      <c r="L656" s="31"/>
      <c r="M656" s="3"/>
      <c r="N656" s="33">
        <f>ROUNDDOWN(F656*2.9844,0)</f>
        <v>149</v>
      </c>
      <c r="O656" s="15">
        <f>ROUNDDOWN(F656*2.9,0)</f>
        <v>145</v>
      </c>
      <c r="P656" s="15">
        <f>ROUNDDOWN(F656*2.85,0)</f>
        <v>142</v>
      </c>
      <c r="Q656" s="15">
        <f>ROUNDDOWN(F656*2.8,0)</f>
        <v>140</v>
      </c>
      <c r="R656" s="15">
        <f>ROUNDDOWN(F656*2.75,0)</f>
        <v>137</v>
      </c>
      <c r="S656" s="15">
        <f>ROUNDDOWN(F656*2.5,0)</f>
        <v>125</v>
      </c>
      <c r="T656" s="15">
        <f>ROUNDDOWN(F656*2.3,0)</f>
        <v>115</v>
      </c>
      <c r="U656" s="15">
        <f>ROUNDDOWN(F656*2,0)</f>
        <v>100</v>
      </c>
      <c r="V656" s="15">
        <f>ROUNDDOWN(F656*0,0)</f>
        <v>0</v>
      </c>
    </row>
    <row r="657" spans="1:22" ht="16.5" customHeight="1">
      <c r="A657" s="7">
        <v>647</v>
      </c>
      <c r="B657" s="19"/>
      <c r="C657" s="77" t="s">
        <v>527</v>
      </c>
      <c r="D657" s="3" t="s">
        <v>2183</v>
      </c>
      <c r="E657" s="15">
        <v>200</v>
      </c>
      <c r="F657" s="114">
        <f t="shared" si="121"/>
        <v>50</v>
      </c>
      <c r="G657" s="18"/>
      <c r="H657" s="21" t="s">
        <v>2902</v>
      </c>
      <c r="I657" s="20" t="s">
        <v>2909</v>
      </c>
      <c r="J657" s="31" t="s">
        <v>2186</v>
      </c>
      <c r="K657" s="31" t="s">
        <v>567</v>
      </c>
      <c r="L657" s="31"/>
      <c r="M657" s="3"/>
      <c r="N657" s="33">
        <f>ROUNDDOWN(F657*2.9844,0)</f>
        <v>149</v>
      </c>
      <c r="O657" s="15">
        <f>ROUNDDOWN(F657*2.9,0)</f>
        <v>145</v>
      </c>
      <c r="P657" s="15">
        <f>ROUNDDOWN(F657*2.85,0)</f>
        <v>142</v>
      </c>
      <c r="Q657" s="15">
        <f>ROUNDDOWN(F657*2.8,0)</f>
        <v>140</v>
      </c>
      <c r="R657" s="15">
        <f>ROUNDDOWN(F657*2.75,0)</f>
        <v>137</v>
      </c>
      <c r="S657" s="15">
        <f>ROUNDDOWN(F657*2.5,0)</f>
        <v>125</v>
      </c>
      <c r="T657" s="15">
        <f>ROUNDDOWN(F657*2.3,0)</f>
        <v>115</v>
      </c>
      <c r="U657" s="15">
        <f>ROUNDDOWN(F657*2,0)</f>
        <v>100</v>
      </c>
      <c r="V657" s="15">
        <f>ROUNDDOWN(F657*0,0)</f>
        <v>0</v>
      </c>
    </row>
    <row r="658" spans="1:22" ht="16.5" customHeight="1">
      <c r="A658" s="7">
        <v>648</v>
      </c>
      <c r="B658" s="19"/>
      <c r="C658" s="77" t="s">
        <v>528</v>
      </c>
      <c r="D658" s="3" t="s">
        <v>2183</v>
      </c>
      <c r="E658" s="15">
        <v>200</v>
      </c>
      <c r="F658" s="114">
        <f t="shared" si="121"/>
        <v>50</v>
      </c>
      <c r="G658" s="18"/>
      <c r="H658" s="24" t="s">
        <v>2908</v>
      </c>
      <c r="I658" s="20" t="s">
        <v>2909</v>
      </c>
      <c r="J658" s="31" t="s">
        <v>2186</v>
      </c>
      <c r="K658" s="31" t="s">
        <v>567</v>
      </c>
      <c r="L658" s="31"/>
      <c r="M658" s="3"/>
      <c r="N658" s="33">
        <f>ROUNDDOWN(F658*2.9844,0)</f>
        <v>149</v>
      </c>
      <c r="O658" s="15">
        <f>ROUNDDOWN(F658*2.9,0)</f>
        <v>145</v>
      </c>
      <c r="P658" s="15">
        <f>ROUNDDOWN(F658*2.85,0)</f>
        <v>142</v>
      </c>
      <c r="Q658" s="15">
        <f>ROUNDDOWN(F658*2.8,0)</f>
        <v>140</v>
      </c>
      <c r="R658" s="15">
        <f>ROUNDDOWN(F658*2.75,0)</f>
        <v>137</v>
      </c>
      <c r="S658" s="15">
        <f>ROUNDDOWN(F658*2.5,0)</f>
        <v>125</v>
      </c>
      <c r="T658" s="15">
        <f>ROUNDDOWN(F658*2.3,0)</f>
        <v>115</v>
      </c>
      <c r="U658" s="15">
        <f>ROUNDDOWN(F658*2,0)</f>
        <v>100</v>
      </c>
      <c r="V658" s="15">
        <f>ROUNDDOWN(F658*0,0)</f>
        <v>0</v>
      </c>
    </row>
    <row r="659" spans="1:22" ht="16.5" customHeight="1">
      <c r="A659" s="7">
        <v>649</v>
      </c>
      <c r="B659" s="19"/>
      <c r="C659" s="72" t="s">
        <v>2188</v>
      </c>
      <c r="D659" s="3" t="s">
        <v>2187</v>
      </c>
      <c r="E659" s="16" t="s">
        <v>546</v>
      </c>
      <c r="F659" s="15">
        <v>256</v>
      </c>
      <c r="G659" s="18" t="s">
        <v>2080</v>
      </c>
      <c r="H659" s="20" t="s">
        <v>2909</v>
      </c>
      <c r="I659" s="20" t="s">
        <v>2909</v>
      </c>
      <c r="J659" s="31" t="s">
        <v>2114</v>
      </c>
      <c r="K659" s="31" t="s">
        <v>566</v>
      </c>
      <c r="L659" s="31" t="s">
        <v>2587</v>
      </c>
      <c r="M659" s="3"/>
      <c r="N659" s="34" t="s">
        <v>3689</v>
      </c>
      <c r="O659" s="16" t="s">
        <v>3689</v>
      </c>
      <c r="P659" s="16" t="s">
        <v>3689</v>
      </c>
      <c r="Q659" s="16" t="s">
        <v>3689</v>
      </c>
      <c r="R659" s="16" t="s">
        <v>3689</v>
      </c>
      <c r="S659" s="16" t="s">
        <v>3689</v>
      </c>
      <c r="T659" s="16" t="s">
        <v>3689</v>
      </c>
      <c r="U659" s="16" t="s">
        <v>3689</v>
      </c>
      <c r="V659" s="16" t="s">
        <v>3689</v>
      </c>
    </row>
    <row r="660" spans="1:22" ht="16.5" customHeight="1">
      <c r="A660" s="7">
        <v>650</v>
      </c>
      <c r="B660" s="19"/>
      <c r="C660" s="72" t="s">
        <v>2189</v>
      </c>
      <c r="D660" s="3" t="s">
        <v>2187</v>
      </c>
      <c r="E660" s="16" t="s">
        <v>546</v>
      </c>
      <c r="F660" s="15">
        <v>256</v>
      </c>
      <c r="G660" s="18" t="s">
        <v>2080</v>
      </c>
      <c r="H660" s="21" t="s">
        <v>2902</v>
      </c>
      <c r="I660" s="21" t="s">
        <v>2902</v>
      </c>
      <c r="J660" s="31" t="s">
        <v>2114</v>
      </c>
      <c r="K660" s="31" t="s">
        <v>566</v>
      </c>
      <c r="L660" s="31" t="s">
        <v>570</v>
      </c>
      <c r="M660" s="3"/>
      <c r="N660" s="34" t="s">
        <v>3689</v>
      </c>
      <c r="O660" s="16" t="s">
        <v>3689</v>
      </c>
      <c r="P660" s="16" t="s">
        <v>3689</v>
      </c>
      <c r="Q660" s="16" t="s">
        <v>3689</v>
      </c>
      <c r="R660" s="16" t="s">
        <v>3689</v>
      </c>
      <c r="S660" s="16" t="s">
        <v>3689</v>
      </c>
      <c r="T660" s="16" t="s">
        <v>3689</v>
      </c>
      <c r="U660" s="16" t="s">
        <v>3689</v>
      </c>
      <c r="V660" s="16" t="s">
        <v>3689</v>
      </c>
    </row>
    <row r="661" spans="1:22" ht="16.5" customHeight="1">
      <c r="A661" s="7">
        <v>651</v>
      </c>
      <c r="B661" s="19"/>
      <c r="C661" s="72" t="s">
        <v>2190</v>
      </c>
      <c r="D661" s="3" t="s">
        <v>2187</v>
      </c>
      <c r="E661" s="16" t="s">
        <v>546</v>
      </c>
      <c r="F661" s="15">
        <v>256</v>
      </c>
      <c r="G661" s="18" t="s">
        <v>2080</v>
      </c>
      <c r="H661" s="22" t="s">
        <v>2905</v>
      </c>
      <c r="I661" s="20" t="s">
        <v>2909</v>
      </c>
      <c r="J661" s="31" t="s">
        <v>2114</v>
      </c>
      <c r="K661" s="31" t="s">
        <v>566</v>
      </c>
      <c r="L661" s="31"/>
      <c r="M661" s="3"/>
      <c r="N661" s="34" t="s">
        <v>3689</v>
      </c>
      <c r="O661" s="16" t="s">
        <v>3689</v>
      </c>
      <c r="P661" s="16" t="s">
        <v>3689</v>
      </c>
      <c r="Q661" s="16" t="s">
        <v>3689</v>
      </c>
      <c r="R661" s="16" t="s">
        <v>3689</v>
      </c>
      <c r="S661" s="16" t="s">
        <v>3689</v>
      </c>
      <c r="T661" s="16" t="s">
        <v>3689</v>
      </c>
      <c r="U661" s="16" t="s">
        <v>3689</v>
      </c>
      <c r="V661" s="16" t="s">
        <v>3689</v>
      </c>
    </row>
    <row r="662" spans="1:22" ht="16.5" customHeight="1">
      <c r="A662" s="7">
        <v>652</v>
      </c>
      <c r="B662" s="19"/>
      <c r="C662" s="72" t="s">
        <v>2191</v>
      </c>
      <c r="D662" s="3" t="s">
        <v>2187</v>
      </c>
      <c r="E662" s="16" t="s">
        <v>546</v>
      </c>
      <c r="F662" s="15">
        <v>256</v>
      </c>
      <c r="G662" s="18" t="s">
        <v>2080</v>
      </c>
      <c r="H662" s="22" t="s">
        <v>2905</v>
      </c>
      <c r="I662" s="26" t="s">
        <v>2113</v>
      </c>
      <c r="J662" s="31" t="s">
        <v>2114</v>
      </c>
      <c r="K662" s="31" t="s">
        <v>566</v>
      </c>
      <c r="L662" s="31" t="s">
        <v>570</v>
      </c>
      <c r="M662" s="3"/>
      <c r="N662" s="34" t="s">
        <v>3689</v>
      </c>
      <c r="O662" s="16" t="s">
        <v>3689</v>
      </c>
      <c r="P662" s="16" t="s">
        <v>3689</v>
      </c>
      <c r="Q662" s="16" t="s">
        <v>3689</v>
      </c>
      <c r="R662" s="16" t="s">
        <v>3689</v>
      </c>
      <c r="S662" s="16" t="s">
        <v>3689</v>
      </c>
      <c r="T662" s="16" t="s">
        <v>3689</v>
      </c>
      <c r="U662" s="16" t="s">
        <v>3689</v>
      </c>
      <c r="V662" s="16" t="s">
        <v>3689</v>
      </c>
    </row>
    <row r="663" spans="1:22" ht="16.5" customHeight="1">
      <c r="A663" s="7">
        <v>653</v>
      </c>
      <c r="B663" s="19"/>
      <c r="C663" s="72" t="s">
        <v>2192</v>
      </c>
      <c r="D663" s="3" t="s">
        <v>2187</v>
      </c>
      <c r="E663" s="16" t="s">
        <v>546</v>
      </c>
      <c r="F663" s="15">
        <v>256</v>
      </c>
      <c r="G663" s="18" t="s">
        <v>2080</v>
      </c>
      <c r="H663" s="80" t="s">
        <v>2099</v>
      </c>
      <c r="I663" s="29" t="s">
        <v>2906</v>
      </c>
      <c r="J663" s="31" t="s">
        <v>2114</v>
      </c>
      <c r="K663" s="31" t="s">
        <v>566</v>
      </c>
      <c r="L663" s="31" t="s">
        <v>570</v>
      </c>
      <c r="M663" s="3"/>
      <c r="N663" s="34" t="s">
        <v>3689</v>
      </c>
      <c r="O663" s="16" t="s">
        <v>3689</v>
      </c>
      <c r="P663" s="16" t="s">
        <v>3689</v>
      </c>
      <c r="Q663" s="16" t="s">
        <v>3689</v>
      </c>
      <c r="R663" s="16" t="s">
        <v>3689</v>
      </c>
      <c r="S663" s="16" t="s">
        <v>3689</v>
      </c>
      <c r="T663" s="16" t="s">
        <v>3689</v>
      </c>
      <c r="U663" s="16" t="s">
        <v>3689</v>
      </c>
      <c r="V663" s="16" t="s">
        <v>3689</v>
      </c>
    </row>
    <row r="664" spans="1:22" ht="16.5" customHeight="1">
      <c r="A664" s="7">
        <v>654</v>
      </c>
      <c r="B664" s="19"/>
      <c r="C664" s="72" t="s">
        <v>2193</v>
      </c>
      <c r="D664" s="3" t="s">
        <v>2187</v>
      </c>
      <c r="E664" s="16" t="s">
        <v>546</v>
      </c>
      <c r="F664" s="15">
        <v>256</v>
      </c>
      <c r="G664" s="18" t="s">
        <v>2080</v>
      </c>
      <c r="H664" s="24" t="s">
        <v>2908</v>
      </c>
      <c r="I664" s="24" t="s">
        <v>2908</v>
      </c>
      <c r="J664" s="31" t="s">
        <v>2114</v>
      </c>
      <c r="K664" s="31" t="s">
        <v>566</v>
      </c>
      <c r="L664" s="31" t="s">
        <v>570</v>
      </c>
      <c r="M664" s="3"/>
      <c r="N664" s="34" t="s">
        <v>3689</v>
      </c>
      <c r="O664" s="16" t="s">
        <v>3689</v>
      </c>
      <c r="P664" s="16" t="s">
        <v>3689</v>
      </c>
      <c r="Q664" s="16" t="s">
        <v>3689</v>
      </c>
      <c r="R664" s="16" t="s">
        <v>3689</v>
      </c>
      <c r="S664" s="16" t="s">
        <v>3689</v>
      </c>
      <c r="T664" s="16" t="s">
        <v>3689</v>
      </c>
      <c r="U664" s="16" t="s">
        <v>3689</v>
      </c>
      <c r="V664" s="16" t="s">
        <v>3689</v>
      </c>
    </row>
    <row r="665" spans="1:22" ht="16.5" customHeight="1">
      <c r="A665" s="7">
        <v>655</v>
      </c>
      <c r="B665" s="19"/>
      <c r="C665" s="72" t="s">
        <v>2194</v>
      </c>
      <c r="D665" s="3" t="s">
        <v>2187</v>
      </c>
      <c r="E665" s="16" t="s">
        <v>546</v>
      </c>
      <c r="F665" s="15">
        <v>256</v>
      </c>
      <c r="G665" s="18" t="s">
        <v>2080</v>
      </c>
      <c r="H665" s="21" t="s">
        <v>2902</v>
      </c>
      <c r="I665" s="21" t="s">
        <v>2902</v>
      </c>
      <c r="J665" s="31" t="s">
        <v>2114</v>
      </c>
      <c r="K665" s="31" t="s">
        <v>566</v>
      </c>
      <c r="L665" s="31" t="s">
        <v>570</v>
      </c>
      <c r="M665" s="3"/>
      <c r="N665" s="34" t="s">
        <v>3689</v>
      </c>
      <c r="O665" s="16" t="s">
        <v>3689</v>
      </c>
      <c r="P665" s="16" t="s">
        <v>3689</v>
      </c>
      <c r="Q665" s="16" t="s">
        <v>3689</v>
      </c>
      <c r="R665" s="16" t="s">
        <v>3689</v>
      </c>
      <c r="S665" s="16" t="s">
        <v>3689</v>
      </c>
      <c r="T665" s="16" t="s">
        <v>3689</v>
      </c>
      <c r="U665" s="16" t="s">
        <v>3689</v>
      </c>
      <c r="V665" s="16" t="s">
        <v>3689</v>
      </c>
    </row>
    <row r="666" spans="1:22" ht="16.5" customHeight="1">
      <c r="A666" s="7">
        <v>656</v>
      </c>
      <c r="B666" s="19"/>
      <c r="C666" s="72" t="s">
        <v>2195</v>
      </c>
      <c r="D666" s="3" t="s">
        <v>2187</v>
      </c>
      <c r="E666" s="16" t="s">
        <v>546</v>
      </c>
      <c r="F666" s="15">
        <v>256</v>
      </c>
      <c r="G666" s="18" t="s">
        <v>2080</v>
      </c>
      <c r="H666" s="80" t="s">
        <v>2099</v>
      </c>
      <c r="I666" s="24" t="s">
        <v>2908</v>
      </c>
      <c r="J666" s="31" t="s">
        <v>2114</v>
      </c>
      <c r="K666" s="31" t="s">
        <v>566</v>
      </c>
      <c r="L666" s="31" t="s">
        <v>570</v>
      </c>
      <c r="M666" s="3"/>
      <c r="N666" s="34" t="s">
        <v>3689</v>
      </c>
      <c r="O666" s="16" t="s">
        <v>3689</v>
      </c>
      <c r="P666" s="16" t="s">
        <v>3689</v>
      </c>
      <c r="Q666" s="16" t="s">
        <v>3689</v>
      </c>
      <c r="R666" s="16" t="s">
        <v>3689</v>
      </c>
      <c r="S666" s="16" t="s">
        <v>3689</v>
      </c>
      <c r="T666" s="16" t="s">
        <v>3689</v>
      </c>
      <c r="U666" s="16" t="s">
        <v>3689</v>
      </c>
      <c r="V666" s="16" t="s">
        <v>3689</v>
      </c>
    </row>
    <row r="667" spans="1:22" ht="16.5" customHeight="1">
      <c r="A667" s="7">
        <v>657</v>
      </c>
      <c r="B667" s="19"/>
      <c r="C667" s="72" t="s">
        <v>2196</v>
      </c>
      <c r="D667" s="3" t="s">
        <v>2187</v>
      </c>
      <c r="E667" s="16" t="s">
        <v>546</v>
      </c>
      <c r="F667" s="15">
        <v>256</v>
      </c>
      <c r="G667" s="18" t="s">
        <v>2080</v>
      </c>
      <c r="H667" s="80" t="s">
        <v>2099</v>
      </c>
      <c r="I667" s="20" t="s">
        <v>2909</v>
      </c>
      <c r="J667" s="31" t="s">
        <v>2114</v>
      </c>
      <c r="K667" s="31" t="s">
        <v>566</v>
      </c>
      <c r="L667" s="31" t="s">
        <v>2587</v>
      </c>
      <c r="M667" s="3"/>
      <c r="N667" s="34" t="s">
        <v>3689</v>
      </c>
      <c r="O667" s="16" t="s">
        <v>3689</v>
      </c>
      <c r="P667" s="16" t="s">
        <v>3689</v>
      </c>
      <c r="Q667" s="16" t="s">
        <v>3689</v>
      </c>
      <c r="R667" s="16" t="s">
        <v>3689</v>
      </c>
      <c r="S667" s="16" t="s">
        <v>3689</v>
      </c>
      <c r="T667" s="16" t="s">
        <v>3689</v>
      </c>
      <c r="U667" s="16" t="s">
        <v>3689</v>
      </c>
      <c r="V667" s="16" t="s">
        <v>3689</v>
      </c>
    </row>
    <row r="668" spans="1:22" ht="16.5" customHeight="1">
      <c r="A668" s="7">
        <v>658</v>
      </c>
      <c r="B668" s="19"/>
      <c r="C668" s="72" t="s">
        <v>2197</v>
      </c>
      <c r="D668" s="3" t="s">
        <v>2187</v>
      </c>
      <c r="E668" s="16" t="s">
        <v>546</v>
      </c>
      <c r="F668" s="15">
        <v>256</v>
      </c>
      <c r="G668" s="18" t="s">
        <v>2080</v>
      </c>
      <c r="H668" s="24" t="s">
        <v>2908</v>
      </c>
      <c r="I668" s="24" t="s">
        <v>2908</v>
      </c>
      <c r="J668" s="31" t="s">
        <v>2114</v>
      </c>
      <c r="K668" s="31" t="s">
        <v>565</v>
      </c>
      <c r="L668" s="31"/>
      <c r="M668" s="3"/>
      <c r="N668" s="34" t="s">
        <v>3689</v>
      </c>
      <c r="O668" s="16" t="s">
        <v>3689</v>
      </c>
      <c r="P668" s="16" t="s">
        <v>3689</v>
      </c>
      <c r="Q668" s="16" t="s">
        <v>3689</v>
      </c>
      <c r="R668" s="16" t="s">
        <v>3689</v>
      </c>
      <c r="S668" s="16" t="s">
        <v>3689</v>
      </c>
      <c r="T668" s="16" t="s">
        <v>3689</v>
      </c>
      <c r="U668" s="16" t="s">
        <v>3689</v>
      </c>
      <c r="V668" s="16" t="s">
        <v>3689</v>
      </c>
    </row>
    <row r="669" spans="1:22" ht="16.5" customHeight="1">
      <c r="A669" s="7">
        <v>659</v>
      </c>
      <c r="B669" s="19"/>
      <c r="C669" s="72" t="s">
        <v>2198</v>
      </c>
      <c r="D669" s="3" t="s">
        <v>2187</v>
      </c>
      <c r="E669" s="16" t="s">
        <v>546</v>
      </c>
      <c r="F669" s="15">
        <v>256</v>
      </c>
      <c r="G669" s="18" t="s">
        <v>2080</v>
      </c>
      <c r="H669" s="20" t="s">
        <v>2909</v>
      </c>
      <c r="I669" s="29" t="s">
        <v>2906</v>
      </c>
      <c r="J669" s="31" t="s">
        <v>2114</v>
      </c>
      <c r="K669" s="31" t="s">
        <v>566</v>
      </c>
      <c r="L669" s="31"/>
      <c r="M669" s="3"/>
      <c r="N669" s="34" t="s">
        <v>3689</v>
      </c>
      <c r="O669" s="16" t="s">
        <v>3689</v>
      </c>
      <c r="P669" s="16" t="s">
        <v>3689</v>
      </c>
      <c r="Q669" s="16" t="s">
        <v>3689</v>
      </c>
      <c r="R669" s="16" t="s">
        <v>3689</v>
      </c>
      <c r="S669" s="16" t="s">
        <v>3689</v>
      </c>
      <c r="T669" s="16" t="s">
        <v>3689</v>
      </c>
      <c r="U669" s="16" t="s">
        <v>3689</v>
      </c>
      <c r="V669" s="16" t="s">
        <v>3689</v>
      </c>
    </row>
    <row r="670" spans="1:22" ht="16.5" customHeight="1">
      <c r="A670" s="7">
        <v>660</v>
      </c>
      <c r="B670" s="19"/>
      <c r="C670" s="72" t="s">
        <v>2199</v>
      </c>
      <c r="D670" s="3" t="s">
        <v>2187</v>
      </c>
      <c r="E670" s="16" t="s">
        <v>546</v>
      </c>
      <c r="F670" s="15">
        <v>256</v>
      </c>
      <c r="G670" s="18" t="s">
        <v>2080</v>
      </c>
      <c r="H670" s="25" t="s">
        <v>2901</v>
      </c>
      <c r="I670" s="25" t="s">
        <v>2901</v>
      </c>
      <c r="J670" s="31" t="s">
        <v>2114</v>
      </c>
      <c r="K670" s="31" t="s">
        <v>566</v>
      </c>
      <c r="L670" s="31"/>
      <c r="M670" s="3"/>
      <c r="N670" s="34" t="s">
        <v>3689</v>
      </c>
      <c r="O670" s="16" t="s">
        <v>3689</v>
      </c>
      <c r="P670" s="16" t="s">
        <v>3689</v>
      </c>
      <c r="Q670" s="16" t="s">
        <v>3689</v>
      </c>
      <c r="R670" s="16" t="s">
        <v>3689</v>
      </c>
      <c r="S670" s="16" t="s">
        <v>3689</v>
      </c>
      <c r="T670" s="16" t="s">
        <v>3689</v>
      </c>
      <c r="U670" s="16" t="s">
        <v>3689</v>
      </c>
      <c r="V670" s="16" t="s">
        <v>3689</v>
      </c>
    </row>
    <row r="671" spans="1:22" ht="16.5" customHeight="1">
      <c r="A671" s="7">
        <v>661</v>
      </c>
      <c r="B671" s="19"/>
      <c r="C671" s="77" t="s">
        <v>2275</v>
      </c>
      <c r="D671" s="3" t="s">
        <v>2200</v>
      </c>
      <c r="E671" s="16" t="s">
        <v>546</v>
      </c>
      <c r="F671" s="15">
        <v>256</v>
      </c>
      <c r="G671" s="18" t="s">
        <v>2201</v>
      </c>
      <c r="H671" s="22" t="s">
        <v>2905</v>
      </c>
      <c r="I671" s="24" t="s">
        <v>2908</v>
      </c>
      <c r="J671" s="31" t="s">
        <v>2114</v>
      </c>
      <c r="K671" s="31" t="s">
        <v>566</v>
      </c>
      <c r="L671" s="31"/>
      <c r="M671" s="3" t="s">
        <v>2302</v>
      </c>
      <c r="N671" s="34" t="s">
        <v>3689</v>
      </c>
      <c r="O671" s="16" t="s">
        <v>3689</v>
      </c>
      <c r="P671" s="16" t="s">
        <v>3689</v>
      </c>
      <c r="Q671" s="16" t="s">
        <v>3689</v>
      </c>
      <c r="R671" s="16" t="s">
        <v>3689</v>
      </c>
      <c r="S671" s="16" t="s">
        <v>3689</v>
      </c>
      <c r="T671" s="16" t="s">
        <v>3689</v>
      </c>
      <c r="U671" s="16" t="s">
        <v>3689</v>
      </c>
      <c r="V671" s="16" t="s">
        <v>3689</v>
      </c>
    </row>
    <row r="672" spans="1:22" ht="16.5" customHeight="1">
      <c r="A672" s="7">
        <v>662</v>
      </c>
      <c r="B672" s="19"/>
      <c r="C672" s="77" t="s">
        <v>2276</v>
      </c>
      <c r="D672" s="3" t="s">
        <v>2200</v>
      </c>
      <c r="E672" s="16" t="s">
        <v>546</v>
      </c>
      <c r="F672" s="15">
        <v>256</v>
      </c>
      <c r="G672" s="18" t="s">
        <v>2201</v>
      </c>
      <c r="H672" s="21" t="s">
        <v>2902</v>
      </c>
      <c r="I672" s="21" t="s">
        <v>2902</v>
      </c>
      <c r="J672" s="31" t="s">
        <v>2092</v>
      </c>
      <c r="K672" s="31" t="s">
        <v>566</v>
      </c>
      <c r="L672" s="31"/>
      <c r="M672" s="3" t="s">
        <v>2301</v>
      </c>
      <c r="N672" s="34" t="s">
        <v>3689</v>
      </c>
      <c r="O672" s="16" t="s">
        <v>3689</v>
      </c>
      <c r="P672" s="16" t="s">
        <v>3689</v>
      </c>
      <c r="Q672" s="16" t="s">
        <v>3689</v>
      </c>
      <c r="R672" s="16" t="s">
        <v>3689</v>
      </c>
      <c r="S672" s="16" t="s">
        <v>3689</v>
      </c>
      <c r="T672" s="16" t="s">
        <v>3689</v>
      </c>
      <c r="U672" s="16" t="s">
        <v>3689</v>
      </c>
      <c r="V672" s="16" t="s">
        <v>3689</v>
      </c>
    </row>
    <row r="673" spans="1:22" ht="16.5" customHeight="1">
      <c r="A673" s="7">
        <v>663</v>
      </c>
      <c r="B673" s="19"/>
      <c r="C673" s="77" t="s">
        <v>2277</v>
      </c>
      <c r="D673" s="3" t="s">
        <v>2200</v>
      </c>
      <c r="E673" s="16" t="s">
        <v>546</v>
      </c>
      <c r="F673" s="15">
        <v>256</v>
      </c>
      <c r="G673" s="18" t="s">
        <v>2201</v>
      </c>
      <c r="H673" s="29" t="s">
        <v>2906</v>
      </c>
      <c r="I673" s="29" t="s">
        <v>2906</v>
      </c>
      <c r="J673" s="31" t="s">
        <v>2092</v>
      </c>
      <c r="K673" s="31" t="s">
        <v>565</v>
      </c>
      <c r="L673" s="31"/>
      <c r="M673" s="3" t="s">
        <v>2303</v>
      </c>
      <c r="N673" s="34" t="s">
        <v>3689</v>
      </c>
      <c r="O673" s="16" t="s">
        <v>3689</v>
      </c>
      <c r="P673" s="16" t="s">
        <v>3689</v>
      </c>
      <c r="Q673" s="16" t="s">
        <v>3689</v>
      </c>
      <c r="R673" s="16" t="s">
        <v>3689</v>
      </c>
      <c r="S673" s="16" t="s">
        <v>3689</v>
      </c>
      <c r="T673" s="16" t="s">
        <v>3689</v>
      </c>
      <c r="U673" s="16" t="s">
        <v>3689</v>
      </c>
      <c r="V673" s="16" t="s">
        <v>3689</v>
      </c>
    </row>
    <row r="674" spans="1:22" ht="16.5" customHeight="1">
      <c r="A674" s="7">
        <v>664</v>
      </c>
      <c r="B674" s="19"/>
      <c r="C674" s="77" t="s">
        <v>2278</v>
      </c>
      <c r="D674" s="3" t="s">
        <v>2200</v>
      </c>
      <c r="E674" s="16" t="s">
        <v>546</v>
      </c>
      <c r="F674" s="15">
        <v>256</v>
      </c>
      <c r="G674" s="18" t="s">
        <v>2201</v>
      </c>
      <c r="H674" s="29" t="s">
        <v>2906</v>
      </c>
      <c r="I674" s="25" t="s">
        <v>2901</v>
      </c>
      <c r="J674" s="31" t="s">
        <v>2092</v>
      </c>
      <c r="K674" s="31" t="s">
        <v>565</v>
      </c>
      <c r="L674" s="31"/>
      <c r="M674" s="3" t="s">
        <v>2304</v>
      </c>
      <c r="N674" s="34" t="s">
        <v>3689</v>
      </c>
      <c r="O674" s="16" t="s">
        <v>3689</v>
      </c>
      <c r="P674" s="16" t="s">
        <v>3689</v>
      </c>
      <c r="Q674" s="16" t="s">
        <v>3689</v>
      </c>
      <c r="R674" s="16" t="s">
        <v>3689</v>
      </c>
      <c r="S674" s="16" t="s">
        <v>3689</v>
      </c>
      <c r="T674" s="16" t="s">
        <v>3689</v>
      </c>
      <c r="U674" s="16" t="s">
        <v>3689</v>
      </c>
      <c r="V674" s="16" t="s">
        <v>3689</v>
      </c>
    </row>
    <row r="675" spans="1:22" ht="16.5" customHeight="1">
      <c r="A675" s="7">
        <v>665</v>
      </c>
      <c r="B675" s="19"/>
      <c r="C675" s="77" t="s">
        <v>293</v>
      </c>
      <c r="D675" s="3" t="s">
        <v>2200</v>
      </c>
      <c r="E675" s="15">
        <v>2800</v>
      </c>
      <c r="F675" s="114">
        <f>ROUNDDOWN(E675/4,0)</f>
        <v>700</v>
      </c>
      <c r="G675" s="18" t="s">
        <v>550</v>
      </c>
      <c r="H675" s="28" t="s">
        <v>557</v>
      </c>
      <c r="I675" s="23" t="s">
        <v>2900</v>
      </c>
      <c r="J675" s="31" t="s">
        <v>2114</v>
      </c>
      <c r="K675" s="31" t="s">
        <v>566</v>
      </c>
      <c r="L675" s="31"/>
      <c r="M675" s="3" t="s">
        <v>2133</v>
      </c>
      <c r="N675" s="33">
        <f>ROUNDDOWN(F675*2.9844,0)</f>
        <v>2089</v>
      </c>
      <c r="O675" s="15">
        <f>ROUNDDOWN(F675*2.9,0)</f>
        <v>2030</v>
      </c>
      <c r="P675" s="15">
        <f>ROUNDDOWN(F675*2.85,0)</f>
        <v>1995</v>
      </c>
      <c r="Q675" s="15">
        <f>ROUNDDOWN(F675*2.8,0)</f>
        <v>1960</v>
      </c>
      <c r="R675" s="15">
        <f>ROUNDDOWN(F675*2.75,0)</f>
        <v>1925</v>
      </c>
      <c r="S675" s="15">
        <f>ROUNDDOWN(F675*2.5,0)</f>
        <v>1750</v>
      </c>
      <c r="T675" s="15">
        <f>ROUNDDOWN(F675*2.3,0)</f>
        <v>1610</v>
      </c>
      <c r="U675" s="15">
        <f>ROUNDDOWN(F675*2,0)</f>
        <v>1400</v>
      </c>
      <c r="V675" s="15">
        <f>ROUNDDOWN(F675*0,0)</f>
        <v>0</v>
      </c>
    </row>
    <row r="676" spans="1:22" ht="16.5" customHeight="1">
      <c r="A676" s="7">
        <v>666</v>
      </c>
      <c r="B676" s="19"/>
      <c r="C676" s="77" t="s">
        <v>294</v>
      </c>
      <c r="D676" s="3" t="s">
        <v>2200</v>
      </c>
      <c r="E676" s="15">
        <v>7200</v>
      </c>
      <c r="F676" s="114">
        <f>ROUNDDOWN(E676/4,0)</f>
        <v>1800</v>
      </c>
      <c r="G676" s="18" t="s">
        <v>550</v>
      </c>
      <c r="H676" s="28" t="s">
        <v>557</v>
      </c>
      <c r="I676" s="23" t="s">
        <v>2900</v>
      </c>
      <c r="J676" s="31" t="s">
        <v>2092</v>
      </c>
      <c r="K676" s="31" t="s">
        <v>565</v>
      </c>
      <c r="L676" s="31"/>
      <c r="M676" s="3" t="s">
        <v>2133</v>
      </c>
      <c r="N676" s="33">
        <f>ROUNDDOWN(F676*2.9844,0)</f>
        <v>5371</v>
      </c>
      <c r="O676" s="15">
        <f>ROUNDDOWN(F676*2.9,0)</f>
        <v>5220</v>
      </c>
      <c r="P676" s="15">
        <f>ROUNDDOWN(F676*2.85,0)</f>
        <v>5130</v>
      </c>
      <c r="Q676" s="15">
        <f>ROUNDDOWN(F676*2.8,0)</f>
        <v>5040</v>
      </c>
      <c r="R676" s="15">
        <f>ROUNDDOWN(F676*2.75,0)</f>
        <v>4950</v>
      </c>
      <c r="S676" s="15">
        <f>ROUNDDOWN(F676*2.5,0)</f>
        <v>4500</v>
      </c>
      <c r="T676" s="15">
        <f>ROUNDDOWN(F676*2.3,0)</f>
        <v>4140</v>
      </c>
      <c r="U676" s="15">
        <f>ROUNDDOWN(F676*2,0)</f>
        <v>3600</v>
      </c>
      <c r="V676" s="15">
        <f>ROUNDDOWN(F676*0,0)</f>
        <v>0</v>
      </c>
    </row>
    <row r="677" spans="1:22" ht="16.5" customHeight="1">
      <c r="A677" s="7">
        <v>667</v>
      </c>
      <c r="B677" s="19"/>
      <c r="C677" s="77" t="s">
        <v>295</v>
      </c>
      <c r="D677" s="3" t="s">
        <v>2200</v>
      </c>
      <c r="E677" s="15">
        <v>10000</v>
      </c>
      <c r="F677" s="114">
        <f>ROUNDDOWN(E677/4,0)</f>
        <v>2500</v>
      </c>
      <c r="G677" s="18" t="s">
        <v>2088</v>
      </c>
      <c r="H677" s="21" t="s">
        <v>2902</v>
      </c>
      <c r="I677" s="21" t="s">
        <v>2902</v>
      </c>
      <c r="J677" s="31" t="s">
        <v>2114</v>
      </c>
      <c r="K677" s="31" t="s">
        <v>566</v>
      </c>
      <c r="L677" s="31"/>
      <c r="M677" s="3" t="s">
        <v>2133</v>
      </c>
      <c r="N677" s="33">
        <f>ROUNDDOWN(F677*2.9844,0)</f>
        <v>7461</v>
      </c>
      <c r="O677" s="15">
        <f>ROUNDDOWN(F677*2.9,0)</f>
        <v>7250</v>
      </c>
      <c r="P677" s="15">
        <f>ROUNDDOWN(F677*2.85,0)</f>
        <v>7125</v>
      </c>
      <c r="Q677" s="15">
        <f>ROUNDDOWN(F677*2.8,0)</f>
        <v>7000</v>
      </c>
      <c r="R677" s="15">
        <f>ROUNDDOWN(F677*2.75,0)</f>
        <v>6875</v>
      </c>
      <c r="S677" s="15">
        <f>ROUNDDOWN(F677*2.5,0)</f>
        <v>6250</v>
      </c>
      <c r="T677" s="15">
        <f>ROUNDDOWN(F677*2.3,0)</f>
        <v>5750</v>
      </c>
      <c r="U677" s="15">
        <f>ROUNDDOWN(F677*2,0)</f>
        <v>5000</v>
      </c>
      <c r="V677" s="15">
        <f>ROUNDDOWN(F677*0,0)</f>
        <v>0</v>
      </c>
    </row>
    <row r="678" spans="1:22" ht="16.5" customHeight="1">
      <c r="A678" s="7">
        <v>668</v>
      </c>
      <c r="B678" s="19"/>
      <c r="C678" s="77" t="s">
        <v>296</v>
      </c>
      <c r="D678" s="3" t="s">
        <v>2200</v>
      </c>
      <c r="E678" s="16" t="s">
        <v>546</v>
      </c>
      <c r="F678" s="15">
        <v>3000</v>
      </c>
      <c r="G678" s="18" t="s">
        <v>2158</v>
      </c>
      <c r="H678" s="28" t="s">
        <v>557</v>
      </c>
      <c r="I678" s="23" t="s">
        <v>2900</v>
      </c>
      <c r="J678" s="31" t="s">
        <v>2092</v>
      </c>
      <c r="K678" s="31" t="s">
        <v>566</v>
      </c>
      <c r="L678" s="31" t="s">
        <v>570</v>
      </c>
      <c r="M678" s="3"/>
      <c r="N678" s="34" t="s">
        <v>3689</v>
      </c>
      <c r="O678" s="16" t="s">
        <v>3689</v>
      </c>
      <c r="P678" s="16" t="s">
        <v>3689</v>
      </c>
      <c r="Q678" s="16" t="s">
        <v>3689</v>
      </c>
      <c r="R678" s="16" t="s">
        <v>3689</v>
      </c>
      <c r="S678" s="16" t="s">
        <v>3689</v>
      </c>
      <c r="T678" s="16" t="s">
        <v>3689</v>
      </c>
      <c r="U678" s="16" t="s">
        <v>3689</v>
      </c>
      <c r="V678" s="16" t="s">
        <v>3689</v>
      </c>
    </row>
    <row r="679" spans="1:22" ht="16.5" customHeight="1">
      <c r="A679" s="7">
        <v>669</v>
      </c>
      <c r="B679" s="19"/>
      <c r="C679" s="72" t="s">
        <v>509</v>
      </c>
      <c r="D679" s="3" t="s">
        <v>2138</v>
      </c>
      <c r="E679" s="16" t="s">
        <v>546</v>
      </c>
      <c r="F679" s="15">
        <v>0</v>
      </c>
      <c r="G679" s="18" t="s">
        <v>2356</v>
      </c>
      <c r="H679" s="22" t="s">
        <v>2905</v>
      </c>
      <c r="I679" s="26" t="s">
        <v>2112</v>
      </c>
      <c r="J679" s="31" t="s">
        <v>2091</v>
      </c>
      <c r="K679" s="31" t="s">
        <v>566</v>
      </c>
      <c r="L679" s="19" t="s">
        <v>570</v>
      </c>
      <c r="M679" s="3" t="s">
        <v>2202</v>
      </c>
      <c r="N679" s="34" t="s">
        <v>3689</v>
      </c>
      <c r="O679" s="16" t="s">
        <v>3689</v>
      </c>
      <c r="P679" s="16" t="s">
        <v>3689</v>
      </c>
      <c r="Q679" s="16" t="s">
        <v>3689</v>
      </c>
      <c r="R679" s="16" t="s">
        <v>3689</v>
      </c>
      <c r="S679" s="16" t="s">
        <v>3689</v>
      </c>
      <c r="T679" s="16" t="s">
        <v>3689</v>
      </c>
      <c r="U679" s="16" t="s">
        <v>3689</v>
      </c>
      <c r="V679" s="16" t="s">
        <v>3689</v>
      </c>
    </row>
    <row r="680" spans="1:22" ht="16.5" customHeight="1">
      <c r="A680" s="7">
        <v>670</v>
      </c>
      <c r="B680" s="19"/>
      <c r="C680" s="72" t="s">
        <v>510</v>
      </c>
      <c r="D680" s="3" t="s">
        <v>2139</v>
      </c>
      <c r="E680" s="16" t="s">
        <v>546</v>
      </c>
      <c r="F680" s="15">
        <v>1031</v>
      </c>
      <c r="G680" s="18" t="s">
        <v>2203</v>
      </c>
      <c r="H680" s="24" t="s">
        <v>2908</v>
      </c>
      <c r="I680" s="26" t="s">
        <v>2113</v>
      </c>
      <c r="J680" s="31" t="s">
        <v>2092</v>
      </c>
      <c r="K680" s="31" t="s">
        <v>566</v>
      </c>
      <c r="L680" s="31" t="s">
        <v>570</v>
      </c>
      <c r="M680" s="3" t="s">
        <v>2133</v>
      </c>
      <c r="N680" s="34" t="s">
        <v>3689</v>
      </c>
      <c r="O680" s="16" t="s">
        <v>3689</v>
      </c>
      <c r="P680" s="16" t="s">
        <v>3689</v>
      </c>
      <c r="Q680" s="16" t="s">
        <v>3689</v>
      </c>
      <c r="R680" s="16" t="s">
        <v>3689</v>
      </c>
      <c r="S680" s="16" t="s">
        <v>3689</v>
      </c>
      <c r="T680" s="16" t="s">
        <v>3689</v>
      </c>
      <c r="U680" s="16" t="s">
        <v>3689</v>
      </c>
      <c r="V680" s="16" t="s">
        <v>3689</v>
      </c>
    </row>
    <row r="681" spans="1:22" ht="16.5" customHeight="1">
      <c r="A681" s="7">
        <v>671</v>
      </c>
      <c r="B681" s="19"/>
      <c r="C681" s="77" t="s">
        <v>2297</v>
      </c>
      <c r="D681" s="3" t="s">
        <v>2178</v>
      </c>
      <c r="E681" s="76">
        <v>2580</v>
      </c>
      <c r="F681" s="114">
        <f t="shared" ref="F681:F686" si="131">ROUNDDOWN(E681/4,0)</f>
        <v>645</v>
      </c>
      <c r="G681" s="18" t="s">
        <v>2075</v>
      </c>
      <c r="H681" s="24" t="s">
        <v>2908</v>
      </c>
      <c r="I681" s="24" t="s">
        <v>2908</v>
      </c>
      <c r="J681" s="31" t="s">
        <v>2086</v>
      </c>
      <c r="K681" s="31" t="s">
        <v>566</v>
      </c>
      <c r="L681" s="31"/>
      <c r="M681" s="3" t="s">
        <v>2180</v>
      </c>
      <c r="N681" s="33">
        <f t="shared" ref="N681:N686" si="132">ROUNDDOWN(F681*2.9844,0)</f>
        <v>1924</v>
      </c>
      <c r="O681" s="15">
        <f t="shared" ref="O681:O686" si="133">ROUNDDOWN(F681*2.9,0)</f>
        <v>1870</v>
      </c>
      <c r="P681" s="15">
        <f t="shared" ref="P681:P686" si="134">ROUNDDOWN(F681*2.85,0)</f>
        <v>1838</v>
      </c>
      <c r="Q681" s="15">
        <f t="shared" ref="Q681:Q686" si="135">ROUNDDOWN(F681*2.8,0)</f>
        <v>1806</v>
      </c>
      <c r="R681" s="15">
        <f t="shared" ref="R681:R686" si="136">ROUNDDOWN(F681*2.75,0)</f>
        <v>1773</v>
      </c>
      <c r="S681" s="15">
        <f t="shared" ref="S681:S686" si="137">ROUNDDOWN(F681*2.5,0)</f>
        <v>1612</v>
      </c>
      <c r="T681" s="15">
        <f t="shared" ref="T681:T686" si="138">ROUNDDOWN(F681*2.3,0)</f>
        <v>1483</v>
      </c>
      <c r="U681" s="15">
        <f t="shared" ref="U681:U686" si="139">ROUNDDOWN(F681*2,0)</f>
        <v>1290</v>
      </c>
      <c r="V681" s="15">
        <f t="shared" ref="V681:V686" si="140">ROUNDDOWN(F681*0,0)</f>
        <v>0</v>
      </c>
    </row>
    <row r="682" spans="1:22" ht="16.5" customHeight="1">
      <c r="A682" s="7">
        <v>672</v>
      </c>
      <c r="B682" s="19"/>
      <c r="C682" s="77" t="s">
        <v>2298</v>
      </c>
      <c r="D682" s="3" t="s">
        <v>2178</v>
      </c>
      <c r="E682" s="76">
        <v>1800</v>
      </c>
      <c r="F682" s="114">
        <f t="shared" si="131"/>
        <v>450</v>
      </c>
      <c r="G682" s="18" t="s">
        <v>2075</v>
      </c>
      <c r="H682" s="22" t="s">
        <v>2905</v>
      </c>
      <c r="I682" s="20" t="s">
        <v>2909</v>
      </c>
      <c r="J682" s="31" t="s">
        <v>2086</v>
      </c>
      <c r="K682" s="31" t="s">
        <v>566</v>
      </c>
      <c r="L682" s="31"/>
      <c r="M682" s="3" t="s">
        <v>2180</v>
      </c>
      <c r="N682" s="33">
        <f t="shared" si="132"/>
        <v>1342</v>
      </c>
      <c r="O682" s="15">
        <f t="shared" si="133"/>
        <v>1305</v>
      </c>
      <c r="P682" s="15">
        <f t="shared" si="134"/>
        <v>1282</v>
      </c>
      <c r="Q682" s="15">
        <f t="shared" si="135"/>
        <v>1260</v>
      </c>
      <c r="R682" s="15">
        <f t="shared" si="136"/>
        <v>1237</v>
      </c>
      <c r="S682" s="15">
        <f t="shared" si="137"/>
        <v>1125</v>
      </c>
      <c r="T682" s="15">
        <f t="shared" si="138"/>
        <v>1035</v>
      </c>
      <c r="U682" s="15">
        <f t="shared" si="139"/>
        <v>900</v>
      </c>
      <c r="V682" s="15">
        <f t="shared" si="140"/>
        <v>0</v>
      </c>
    </row>
    <row r="683" spans="1:22" ht="16.5" customHeight="1">
      <c r="A683" s="7">
        <v>673</v>
      </c>
      <c r="B683" s="19"/>
      <c r="C683" s="77" t="s">
        <v>2299</v>
      </c>
      <c r="D683" s="3" t="s">
        <v>2178</v>
      </c>
      <c r="E683" s="36">
        <v>2560</v>
      </c>
      <c r="F683" s="114">
        <f t="shared" si="131"/>
        <v>640</v>
      </c>
      <c r="G683" s="18" t="s">
        <v>2204</v>
      </c>
      <c r="H683" s="29" t="s">
        <v>2906</v>
      </c>
      <c r="I683" s="26" t="s">
        <v>2113</v>
      </c>
      <c r="J683" s="31" t="s">
        <v>2114</v>
      </c>
      <c r="K683" s="31" t="s">
        <v>565</v>
      </c>
      <c r="L683" s="31"/>
      <c r="M683" s="3" t="s">
        <v>2180</v>
      </c>
      <c r="N683" s="33">
        <f t="shared" si="132"/>
        <v>1910</v>
      </c>
      <c r="O683" s="15">
        <f t="shared" si="133"/>
        <v>1856</v>
      </c>
      <c r="P683" s="15">
        <f t="shared" si="134"/>
        <v>1824</v>
      </c>
      <c r="Q683" s="15">
        <f t="shared" si="135"/>
        <v>1792</v>
      </c>
      <c r="R683" s="15">
        <f t="shared" si="136"/>
        <v>1760</v>
      </c>
      <c r="S683" s="15">
        <f t="shared" si="137"/>
        <v>1600</v>
      </c>
      <c r="T683" s="15">
        <f t="shared" si="138"/>
        <v>1472</v>
      </c>
      <c r="U683" s="15">
        <f t="shared" si="139"/>
        <v>1280</v>
      </c>
      <c r="V683" s="15">
        <f t="shared" si="140"/>
        <v>0</v>
      </c>
    </row>
    <row r="684" spans="1:22" ht="16.5" customHeight="1">
      <c r="A684" s="7">
        <v>674</v>
      </c>
      <c r="B684" s="19"/>
      <c r="C684" s="77" t="s">
        <v>483</v>
      </c>
      <c r="D684" s="3" t="s">
        <v>2178</v>
      </c>
      <c r="E684" s="15">
        <v>2480</v>
      </c>
      <c r="F684" s="114">
        <f t="shared" si="131"/>
        <v>620</v>
      </c>
      <c r="G684" s="18" t="s">
        <v>2179</v>
      </c>
      <c r="H684" s="24" t="s">
        <v>2908</v>
      </c>
      <c r="I684" s="26" t="s">
        <v>2113</v>
      </c>
      <c r="J684" s="31" t="s">
        <v>2092</v>
      </c>
      <c r="K684" s="31" t="s">
        <v>565</v>
      </c>
      <c r="L684" s="32"/>
      <c r="M684" s="3" t="s">
        <v>2180</v>
      </c>
      <c r="N684" s="33">
        <f t="shared" si="132"/>
        <v>1850</v>
      </c>
      <c r="O684" s="15">
        <f t="shared" si="133"/>
        <v>1798</v>
      </c>
      <c r="P684" s="15">
        <f t="shared" si="134"/>
        <v>1767</v>
      </c>
      <c r="Q684" s="15">
        <f t="shared" si="135"/>
        <v>1736</v>
      </c>
      <c r="R684" s="15">
        <f t="shared" si="136"/>
        <v>1705</v>
      </c>
      <c r="S684" s="15">
        <f t="shared" si="137"/>
        <v>1550</v>
      </c>
      <c r="T684" s="15">
        <f t="shared" si="138"/>
        <v>1426</v>
      </c>
      <c r="U684" s="15">
        <f t="shared" si="139"/>
        <v>1240</v>
      </c>
      <c r="V684" s="15">
        <f t="shared" si="140"/>
        <v>0</v>
      </c>
    </row>
    <row r="685" spans="1:22" ht="16.5" customHeight="1">
      <c r="A685" s="7">
        <v>675</v>
      </c>
      <c r="B685" s="19"/>
      <c r="C685" s="77" t="s">
        <v>484</v>
      </c>
      <c r="D685" s="3" t="s">
        <v>2178</v>
      </c>
      <c r="E685" s="15">
        <v>1300</v>
      </c>
      <c r="F685" s="114">
        <f t="shared" si="131"/>
        <v>325</v>
      </c>
      <c r="G685" s="18" t="s">
        <v>2181</v>
      </c>
      <c r="H685" s="24" t="s">
        <v>2908</v>
      </c>
      <c r="I685" s="26" t="s">
        <v>2113</v>
      </c>
      <c r="J685" s="31" t="s">
        <v>2092</v>
      </c>
      <c r="K685" s="31" t="s">
        <v>566</v>
      </c>
      <c r="L685" s="32"/>
      <c r="M685" s="3" t="s">
        <v>2180</v>
      </c>
      <c r="N685" s="33">
        <f t="shared" si="132"/>
        <v>969</v>
      </c>
      <c r="O685" s="15">
        <f t="shared" si="133"/>
        <v>942</v>
      </c>
      <c r="P685" s="15">
        <f t="shared" si="134"/>
        <v>926</v>
      </c>
      <c r="Q685" s="15">
        <f t="shared" si="135"/>
        <v>910</v>
      </c>
      <c r="R685" s="15">
        <f t="shared" si="136"/>
        <v>893</v>
      </c>
      <c r="S685" s="15">
        <f t="shared" si="137"/>
        <v>812</v>
      </c>
      <c r="T685" s="15">
        <f t="shared" si="138"/>
        <v>747</v>
      </c>
      <c r="U685" s="15">
        <f t="shared" si="139"/>
        <v>650</v>
      </c>
      <c r="V685" s="15">
        <f t="shared" si="140"/>
        <v>0</v>
      </c>
    </row>
    <row r="686" spans="1:22" ht="16.5" customHeight="1">
      <c r="A686" s="7">
        <v>676</v>
      </c>
      <c r="B686" s="19"/>
      <c r="C686" s="72" t="s">
        <v>2205</v>
      </c>
      <c r="D686" s="3" t="s">
        <v>2206</v>
      </c>
      <c r="E686" s="15">
        <v>10400</v>
      </c>
      <c r="F686" s="114">
        <f t="shared" si="131"/>
        <v>2600</v>
      </c>
      <c r="G686" s="18" t="s">
        <v>2124</v>
      </c>
      <c r="H686" s="27" t="s">
        <v>2111</v>
      </c>
      <c r="I686" s="27" t="s">
        <v>2111</v>
      </c>
      <c r="J686" s="31" t="s">
        <v>2092</v>
      </c>
      <c r="K686" s="31" t="s">
        <v>566</v>
      </c>
      <c r="L686" s="31"/>
      <c r="M686" s="3" t="s">
        <v>2133</v>
      </c>
      <c r="N686" s="33">
        <f t="shared" si="132"/>
        <v>7759</v>
      </c>
      <c r="O686" s="15">
        <f t="shared" si="133"/>
        <v>7540</v>
      </c>
      <c r="P686" s="15">
        <f t="shared" si="134"/>
        <v>7410</v>
      </c>
      <c r="Q686" s="15">
        <f t="shared" si="135"/>
        <v>7280</v>
      </c>
      <c r="R686" s="15">
        <f t="shared" si="136"/>
        <v>7150</v>
      </c>
      <c r="S686" s="15">
        <f t="shared" si="137"/>
        <v>6500</v>
      </c>
      <c r="T686" s="15">
        <f t="shared" si="138"/>
        <v>5980</v>
      </c>
      <c r="U686" s="15">
        <f t="shared" si="139"/>
        <v>5200</v>
      </c>
      <c r="V686" s="15">
        <f t="shared" si="140"/>
        <v>0</v>
      </c>
    </row>
    <row r="687" spans="1:22" ht="16.5" customHeight="1">
      <c r="A687" s="7">
        <v>677</v>
      </c>
      <c r="B687" s="19"/>
      <c r="C687" s="72" t="s">
        <v>516</v>
      </c>
      <c r="D687" s="3" t="s">
        <v>2206</v>
      </c>
      <c r="E687" s="16" t="s">
        <v>546</v>
      </c>
      <c r="F687" s="15">
        <v>1050</v>
      </c>
      <c r="G687" s="18" t="s">
        <v>2124</v>
      </c>
      <c r="H687" s="29" t="s">
        <v>2906</v>
      </c>
      <c r="I687" s="21" t="s">
        <v>2902</v>
      </c>
      <c r="J687" s="31" t="s">
        <v>2114</v>
      </c>
      <c r="K687" s="31" t="s">
        <v>566</v>
      </c>
      <c r="L687" s="31" t="s">
        <v>570</v>
      </c>
      <c r="M687" s="3" t="s">
        <v>2133</v>
      </c>
      <c r="N687" s="34" t="s">
        <v>3689</v>
      </c>
      <c r="O687" s="16" t="s">
        <v>3689</v>
      </c>
      <c r="P687" s="16" t="s">
        <v>3689</v>
      </c>
      <c r="Q687" s="16" t="s">
        <v>3689</v>
      </c>
      <c r="R687" s="16" t="s">
        <v>3689</v>
      </c>
      <c r="S687" s="16" t="s">
        <v>3689</v>
      </c>
      <c r="T687" s="16" t="s">
        <v>3689</v>
      </c>
      <c r="U687" s="16" t="s">
        <v>3689</v>
      </c>
      <c r="V687" s="16" t="s">
        <v>3689</v>
      </c>
    </row>
    <row r="688" spans="1:22" ht="16.5" customHeight="1">
      <c r="A688" s="7">
        <v>678</v>
      </c>
      <c r="B688" s="19"/>
      <c r="C688" s="72" t="s">
        <v>517</v>
      </c>
      <c r="D688" s="86" t="s">
        <v>2207</v>
      </c>
      <c r="E688" s="16" t="s">
        <v>546</v>
      </c>
      <c r="F688" s="15">
        <v>50</v>
      </c>
      <c r="G688" s="18" t="s">
        <v>2124</v>
      </c>
      <c r="H688" s="20" t="s">
        <v>2909</v>
      </c>
      <c r="I688" s="21" t="s">
        <v>2902</v>
      </c>
      <c r="J688" s="31" t="s">
        <v>2092</v>
      </c>
      <c r="K688" s="31" t="s">
        <v>566</v>
      </c>
      <c r="L688" s="31"/>
      <c r="M688" s="3"/>
      <c r="N688" s="34" t="s">
        <v>3689</v>
      </c>
      <c r="O688" s="16" t="s">
        <v>3689</v>
      </c>
      <c r="P688" s="16" t="s">
        <v>3689</v>
      </c>
      <c r="Q688" s="16" t="s">
        <v>3689</v>
      </c>
      <c r="R688" s="16" t="s">
        <v>3689</v>
      </c>
      <c r="S688" s="16" t="s">
        <v>3689</v>
      </c>
      <c r="T688" s="16" t="s">
        <v>3689</v>
      </c>
      <c r="U688" s="16" t="s">
        <v>3689</v>
      </c>
      <c r="V688" s="16" t="s">
        <v>3689</v>
      </c>
    </row>
    <row r="689" spans="1:22" ht="16.5" customHeight="1">
      <c r="A689" s="7">
        <v>679</v>
      </c>
      <c r="B689" s="19"/>
      <c r="C689" s="77" t="s">
        <v>497</v>
      </c>
      <c r="D689" s="3" t="s">
        <v>2139</v>
      </c>
      <c r="E689" s="16" t="s">
        <v>546</v>
      </c>
      <c r="F689" s="15">
        <v>320</v>
      </c>
      <c r="G689" s="18" t="s">
        <v>2137</v>
      </c>
      <c r="H689" s="22" t="s">
        <v>2905</v>
      </c>
      <c r="I689" s="22" t="s">
        <v>2905</v>
      </c>
      <c r="J689" s="31" t="s">
        <v>2098</v>
      </c>
      <c r="K689" s="31" t="s">
        <v>566</v>
      </c>
      <c r="L689" s="31"/>
      <c r="M689" s="3" t="s">
        <v>2208</v>
      </c>
      <c r="N689" s="34" t="s">
        <v>3689</v>
      </c>
      <c r="O689" s="16" t="s">
        <v>3689</v>
      </c>
      <c r="P689" s="16" t="s">
        <v>3689</v>
      </c>
      <c r="Q689" s="16" t="s">
        <v>3689</v>
      </c>
      <c r="R689" s="16" t="s">
        <v>3689</v>
      </c>
      <c r="S689" s="16" t="s">
        <v>3689</v>
      </c>
      <c r="T689" s="16" t="s">
        <v>3689</v>
      </c>
      <c r="U689" s="16" t="s">
        <v>3689</v>
      </c>
      <c r="V689" s="16" t="s">
        <v>3689</v>
      </c>
    </row>
    <row r="690" spans="1:22" ht="16.5" customHeight="1">
      <c r="A690" s="7">
        <v>680</v>
      </c>
      <c r="B690" s="19"/>
      <c r="C690" s="77" t="s">
        <v>446</v>
      </c>
      <c r="D690" s="3" t="s">
        <v>2139</v>
      </c>
      <c r="E690" s="16" t="s">
        <v>546</v>
      </c>
      <c r="F690" s="15">
        <v>1120</v>
      </c>
      <c r="G690" s="18" t="s">
        <v>2137</v>
      </c>
      <c r="H690" s="27" t="s">
        <v>2111</v>
      </c>
      <c r="I690" s="27" t="s">
        <v>2111</v>
      </c>
      <c r="J690" s="31" t="s">
        <v>2114</v>
      </c>
      <c r="K690" s="31" t="s">
        <v>566</v>
      </c>
      <c r="L690" s="31" t="s">
        <v>570</v>
      </c>
      <c r="M690" s="3" t="s">
        <v>2170</v>
      </c>
      <c r="N690" s="34" t="s">
        <v>3689</v>
      </c>
      <c r="O690" s="16" t="s">
        <v>3689</v>
      </c>
      <c r="P690" s="16" t="s">
        <v>3689</v>
      </c>
      <c r="Q690" s="16" t="s">
        <v>3689</v>
      </c>
      <c r="R690" s="16" t="s">
        <v>3689</v>
      </c>
      <c r="S690" s="16" t="s">
        <v>3689</v>
      </c>
      <c r="T690" s="16" t="s">
        <v>3689</v>
      </c>
      <c r="U690" s="16" t="s">
        <v>3689</v>
      </c>
      <c r="V690" s="16" t="s">
        <v>3689</v>
      </c>
    </row>
    <row r="691" spans="1:22" ht="16.5" customHeight="1">
      <c r="A691" s="7">
        <v>681</v>
      </c>
      <c r="B691" s="19"/>
      <c r="C691" s="77" t="s">
        <v>2279</v>
      </c>
      <c r="D691" s="3" t="s">
        <v>2139</v>
      </c>
      <c r="E691" s="16" t="s">
        <v>546</v>
      </c>
      <c r="F691" s="15">
        <v>0</v>
      </c>
      <c r="G691" s="18" t="s">
        <v>2137</v>
      </c>
      <c r="H691" s="28" t="s">
        <v>557</v>
      </c>
      <c r="I691" s="28" t="s">
        <v>557</v>
      </c>
      <c r="J691" s="31" t="s">
        <v>2098</v>
      </c>
      <c r="K691" s="31" t="s">
        <v>566</v>
      </c>
      <c r="L691" s="31"/>
      <c r="M691" s="3" t="s">
        <v>2079</v>
      </c>
      <c r="N691" s="34" t="s">
        <v>3689</v>
      </c>
      <c r="O691" s="16" t="s">
        <v>3689</v>
      </c>
      <c r="P691" s="16" t="s">
        <v>3689</v>
      </c>
      <c r="Q691" s="16" t="s">
        <v>3689</v>
      </c>
      <c r="R691" s="16" t="s">
        <v>3689</v>
      </c>
      <c r="S691" s="16" t="s">
        <v>3689</v>
      </c>
      <c r="T691" s="16" t="s">
        <v>3689</v>
      </c>
      <c r="U691" s="16" t="s">
        <v>3689</v>
      </c>
      <c r="V691" s="16" t="s">
        <v>3689</v>
      </c>
    </row>
    <row r="692" spans="1:22" ht="16.5" customHeight="1">
      <c r="A692" s="7">
        <v>682</v>
      </c>
      <c r="B692" s="19"/>
      <c r="C692" s="77" t="s">
        <v>2280</v>
      </c>
      <c r="D692" s="3" t="s">
        <v>2139</v>
      </c>
      <c r="E692" s="16" t="s">
        <v>546</v>
      </c>
      <c r="F692" s="15">
        <v>0</v>
      </c>
      <c r="G692" s="18" t="s">
        <v>2210</v>
      </c>
      <c r="H692" s="24" t="s">
        <v>2908</v>
      </c>
      <c r="I692" s="24" t="s">
        <v>2908</v>
      </c>
      <c r="J692" s="31" t="s">
        <v>2092</v>
      </c>
      <c r="K692" s="31" t="s">
        <v>566</v>
      </c>
      <c r="L692" s="31"/>
      <c r="M692" s="3" t="s">
        <v>2209</v>
      </c>
      <c r="N692" s="34" t="s">
        <v>3689</v>
      </c>
      <c r="O692" s="16" t="s">
        <v>3689</v>
      </c>
      <c r="P692" s="16" t="s">
        <v>3689</v>
      </c>
      <c r="Q692" s="16" t="s">
        <v>3689</v>
      </c>
      <c r="R692" s="16" t="s">
        <v>3689</v>
      </c>
      <c r="S692" s="16" t="s">
        <v>3689</v>
      </c>
      <c r="T692" s="16" t="s">
        <v>3689</v>
      </c>
      <c r="U692" s="16" t="s">
        <v>3689</v>
      </c>
      <c r="V692" s="16" t="s">
        <v>3689</v>
      </c>
    </row>
    <row r="693" spans="1:22" ht="16.5" customHeight="1">
      <c r="A693" s="7">
        <v>683</v>
      </c>
      <c r="B693" s="19"/>
      <c r="C693" s="72" t="s">
        <v>2076</v>
      </c>
      <c r="D693" s="3" t="s">
        <v>2211</v>
      </c>
      <c r="E693" s="16" t="s">
        <v>546</v>
      </c>
      <c r="F693" s="15">
        <v>2450</v>
      </c>
      <c r="G693" s="18" t="s">
        <v>2212</v>
      </c>
      <c r="H693" s="21" t="s">
        <v>2902</v>
      </c>
      <c r="I693" s="20" t="s">
        <v>2909</v>
      </c>
      <c r="J693" s="31" t="s">
        <v>2092</v>
      </c>
      <c r="K693" s="31" t="s">
        <v>566</v>
      </c>
      <c r="L693" s="31"/>
      <c r="M693" s="3" t="s">
        <v>2213</v>
      </c>
      <c r="N693" s="34" t="s">
        <v>3689</v>
      </c>
      <c r="O693" s="16" t="s">
        <v>3689</v>
      </c>
      <c r="P693" s="16" t="s">
        <v>3689</v>
      </c>
      <c r="Q693" s="16" t="s">
        <v>3689</v>
      </c>
      <c r="R693" s="16" t="s">
        <v>3689</v>
      </c>
      <c r="S693" s="16" t="s">
        <v>3689</v>
      </c>
      <c r="T693" s="16" t="s">
        <v>3689</v>
      </c>
      <c r="U693" s="16" t="s">
        <v>3689</v>
      </c>
      <c r="V693" s="16" t="s">
        <v>3689</v>
      </c>
    </row>
    <row r="694" spans="1:22" ht="16.5" customHeight="1">
      <c r="A694" s="7">
        <v>684</v>
      </c>
      <c r="B694" s="19"/>
      <c r="C694" s="72" t="s">
        <v>2077</v>
      </c>
      <c r="D694" s="3" t="s">
        <v>2211</v>
      </c>
      <c r="E694" s="16" t="s">
        <v>546</v>
      </c>
      <c r="F694" s="15">
        <v>2450</v>
      </c>
      <c r="G694" s="18" t="s">
        <v>2212</v>
      </c>
      <c r="H694" s="28" t="s">
        <v>557</v>
      </c>
      <c r="I694" s="20" t="s">
        <v>2909</v>
      </c>
      <c r="J694" s="31" t="s">
        <v>2092</v>
      </c>
      <c r="K694" s="31" t="s">
        <v>566</v>
      </c>
      <c r="L694" s="31"/>
      <c r="M694" s="3" t="s">
        <v>2213</v>
      </c>
      <c r="N694" s="34" t="s">
        <v>3689</v>
      </c>
      <c r="O694" s="16" t="s">
        <v>3689</v>
      </c>
      <c r="P694" s="16" t="s">
        <v>3689</v>
      </c>
      <c r="Q694" s="16" t="s">
        <v>3689</v>
      </c>
      <c r="R694" s="16" t="s">
        <v>3689</v>
      </c>
      <c r="S694" s="16" t="s">
        <v>3689</v>
      </c>
      <c r="T694" s="16" t="s">
        <v>3689</v>
      </c>
      <c r="U694" s="16" t="s">
        <v>3689</v>
      </c>
      <c r="V694" s="16" t="s">
        <v>3689</v>
      </c>
    </row>
    <row r="695" spans="1:22" ht="16.5" customHeight="1">
      <c r="A695" s="7">
        <v>685</v>
      </c>
      <c r="B695" s="19"/>
      <c r="C695" s="72" t="s">
        <v>2214</v>
      </c>
      <c r="D695" s="3" t="s">
        <v>2211</v>
      </c>
      <c r="E695" s="16" t="s">
        <v>546</v>
      </c>
      <c r="F695" s="15">
        <v>2450</v>
      </c>
      <c r="G695" s="18" t="s">
        <v>2215</v>
      </c>
      <c r="H695" s="21" t="s">
        <v>2902</v>
      </c>
      <c r="I695" s="20" t="s">
        <v>2909</v>
      </c>
      <c r="J695" s="31" t="s">
        <v>2098</v>
      </c>
      <c r="K695" s="31" t="s">
        <v>566</v>
      </c>
      <c r="L695" s="31"/>
      <c r="M695" s="3" t="s">
        <v>2216</v>
      </c>
      <c r="N695" s="34" t="s">
        <v>3689</v>
      </c>
      <c r="O695" s="16" t="s">
        <v>3689</v>
      </c>
      <c r="P695" s="16" t="s">
        <v>3689</v>
      </c>
      <c r="Q695" s="16" t="s">
        <v>3689</v>
      </c>
      <c r="R695" s="16" t="s">
        <v>3689</v>
      </c>
      <c r="S695" s="16" t="s">
        <v>3689</v>
      </c>
      <c r="T695" s="16" t="s">
        <v>3689</v>
      </c>
      <c r="U695" s="16" t="s">
        <v>3689</v>
      </c>
      <c r="V695" s="16" t="s">
        <v>3689</v>
      </c>
    </row>
    <row r="696" spans="1:22" ht="16.5" customHeight="1">
      <c r="A696" s="7">
        <v>686</v>
      </c>
      <c r="B696" s="19"/>
      <c r="C696" s="77" t="s">
        <v>2281</v>
      </c>
      <c r="D696" s="3" t="s">
        <v>2178</v>
      </c>
      <c r="E696" s="16" t="s">
        <v>546</v>
      </c>
      <c r="F696" s="15">
        <v>300</v>
      </c>
      <c r="G696" s="18" t="s">
        <v>2210</v>
      </c>
      <c r="H696" s="25" t="s">
        <v>2901</v>
      </c>
      <c r="I696" s="26" t="s">
        <v>2113</v>
      </c>
      <c r="J696" s="31" t="s">
        <v>2092</v>
      </c>
      <c r="K696" s="31" t="s">
        <v>566</v>
      </c>
      <c r="L696" s="31"/>
      <c r="M696" s="3" t="s">
        <v>2217</v>
      </c>
      <c r="N696" s="34" t="s">
        <v>3689</v>
      </c>
      <c r="O696" s="16" t="s">
        <v>3689</v>
      </c>
      <c r="P696" s="16" t="s">
        <v>3689</v>
      </c>
      <c r="Q696" s="16" t="s">
        <v>3689</v>
      </c>
      <c r="R696" s="16" t="s">
        <v>3689</v>
      </c>
      <c r="S696" s="16" t="s">
        <v>3689</v>
      </c>
      <c r="T696" s="16" t="s">
        <v>3689</v>
      </c>
      <c r="U696" s="16" t="s">
        <v>3689</v>
      </c>
      <c r="V696" s="16" t="s">
        <v>3689</v>
      </c>
    </row>
    <row r="697" spans="1:22" ht="16.5" customHeight="1">
      <c r="A697" s="7">
        <v>687</v>
      </c>
      <c r="B697" s="19"/>
      <c r="C697" s="77" t="s">
        <v>2282</v>
      </c>
      <c r="D697" s="3" t="s">
        <v>2178</v>
      </c>
      <c r="E697" s="16" t="s">
        <v>546</v>
      </c>
      <c r="F697" s="15">
        <v>888</v>
      </c>
      <c r="G697" s="18" t="s">
        <v>2210</v>
      </c>
      <c r="H697" s="22" t="s">
        <v>2905</v>
      </c>
      <c r="I697" s="20" t="s">
        <v>2909</v>
      </c>
      <c r="J697" s="31" t="s">
        <v>2092</v>
      </c>
      <c r="K697" s="31" t="s">
        <v>566</v>
      </c>
      <c r="L697" s="31"/>
      <c r="M697" s="3" t="s">
        <v>2218</v>
      </c>
      <c r="N697" s="34" t="s">
        <v>3689</v>
      </c>
      <c r="O697" s="16" t="s">
        <v>3689</v>
      </c>
      <c r="P697" s="16" t="s">
        <v>3689</v>
      </c>
      <c r="Q697" s="16" t="s">
        <v>3689</v>
      </c>
      <c r="R697" s="16" t="s">
        <v>3689</v>
      </c>
      <c r="S697" s="16" t="s">
        <v>3689</v>
      </c>
      <c r="T697" s="16" t="s">
        <v>3689</v>
      </c>
      <c r="U697" s="16" t="s">
        <v>3689</v>
      </c>
      <c r="V697" s="16" t="s">
        <v>3689</v>
      </c>
    </row>
    <row r="698" spans="1:22" ht="16.5" customHeight="1">
      <c r="A698" s="7">
        <v>688</v>
      </c>
      <c r="B698" s="19"/>
      <c r="C698" s="77" t="s">
        <v>2300</v>
      </c>
      <c r="D698" s="3" t="s">
        <v>2178</v>
      </c>
      <c r="E698" s="16" t="s">
        <v>546</v>
      </c>
      <c r="F698" s="15">
        <v>770</v>
      </c>
      <c r="G698" s="18" t="s">
        <v>2210</v>
      </c>
      <c r="H698" s="24" t="s">
        <v>2908</v>
      </c>
      <c r="I698" s="26" t="s">
        <v>2113</v>
      </c>
      <c r="J698" s="31" t="s">
        <v>2092</v>
      </c>
      <c r="K698" s="31" t="s">
        <v>566</v>
      </c>
      <c r="L698" s="31"/>
      <c r="M698" s="3" t="s">
        <v>2219</v>
      </c>
      <c r="N698" s="34" t="s">
        <v>3689</v>
      </c>
      <c r="O698" s="16" t="s">
        <v>3689</v>
      </c>
      <c r="P698" s="16" t="s">
        <v>3689</v>
      </c>
      <c r="Q698" s="16" t="s">
        <v>3689</v>
      </c>
      <c r="R698" s="16" t="s">
        <v>3689</v>
      </c>
      <c r="S698" s="16" t="s">
        <v>3689</v>
      </c>
      <c r="T698" s="16" t="s">
        <v>3689</v>
      </c>
      <c r="U698" s="16" t="s">
        <v>3689</v>
      </c>
      <c r="V698" s="16" t="s">
        <v>3689</v>
      </c>
    </row>
    <row r="699" spans="1:22" ht="16.5" customHeight="1">
      <c r="A699" s="7">
        <v>689</v>
      </c>
      <c r="B699" s="19"/>
      <c r="C699" s="72" t="s">
        <v>518</v>
      </c>
      <c r="D699" s="86" t="s">
        <v>2249</v>
      </c>
      <c r="E699" s="16" t="s">
        <v>546</v>
      </c>
      <c r="F699" s="15">
        <v>450</v>
      </c>
      <c r="G699" s="18" t="s">
        <v>2220</v>
      </c>
      <c r="H699" s="24" t="s">
        <v>2908</v>
      </c>
      <c r="I699" s="29" t="s">
        <v>2906</v>
      </c>
      <c r="J699" s="31" t="s">
        <v>2092</v>
      </c>
      <c r="K699" s="31" t="s">
        <v>566</v>
      </c>
      <c r="L699" s="31"/>
      <c r="M699" s="3" t="s">
        <v>2221</v>
      </c>
      <c r="N699" s="34" t="s">
        <v>3689</v>
      </c>
      <c r="O699" s="16" t="s">
        <v>3689</v>
      </c>
      <c r="P699" s="16" t="s">
        <v>3689</v>
      </c>
      <c r="Q699" s="16" t="s">
        <v>3689</v>
      </c>
      <c r="R699" s="16" t="s">
        <v>3689</v>
      </c>
      <c r="S699" s="16" t="s">
        <v>3689</v>
      </c>
      <c r="T699" s="16" t="s">
        <v>3689</v>
      </c>
      <c r="U699" s="16" t="s">
        <v>3689</v>
      </c>
      <c r="V699" s="16" t="s">
        <v>3689</v>
      </c>
    </row>
    <row r="700" spans="1:22" ht="16.5" customHeight="1">
      <c r="A700" s="7">
        <v>690</v>
      </c>
      <c r="B700" s="19"/>
      <c r="C700" s="72" t="s">
        <v>2222</v>
      </c>
      <c r="D700" s="86" t="s">
        <v>2249</v>
      </c>
      <c r="E700" s="16" t="s">
        <v>546</v>
      </c>
      <c r="F700" s="15">
        <v>450</v>
      </c>
      <c r="G700" s="18" t="s">
        <v>2220</v>
      </c>
      <c r="H700" s="24" t="s">
        <v>2908</v>
      </c>
      <c r="I700" s="29" t="s">
        <v>2906</v>
      </c>
      <c r="J700" s="31" t="s">
        <v>2092</v>
      </c>
      <c r="K700" s="31" t="s">
        <v>566</v>
      </c>
      <c r="L700" s="31"/>
      <c r="M700" s="3" t="s">
        <v>2223</v>
      </c>
      <c r="N700" s="34" t="s">
        <v>3689</v>
      </c>
      <c r="O700" s="16" t="s">
        <v>3689</v>
      </c>
      <c r="P700" s="16" t="s">
        <v>3689</v>
      </c>
      <c r="Q700" s="16" t="s">
        <v>3689</v>
      </c>
      <c r="R700" s="16" t="s">
        <v>3689</v>
      </c>
      <c r="S700" s="16" t="s">
        <v>3689</v>
      </c>
      <c r="T700" s="16" t="s">
        <v>3689</v>
      </c>
      <c r="U700" s="16" t="s">
        <v>3689</v>
      </c>
      <c r="V700" s="16" t="s">
        <v>3689</v>
      </c>
    </row>
    <row r="701" spans="1:22" ht="16.5" customHeight="1">
      <c r="A701" s="7">
        <v>691</v>
      </c>
      <c r="B701" s="19"/>
      <c r="C701" s="72" t="s">
        <v>2224</v>
      </c>
      <c r="D701" s="86" t="s">
        <v>2249</v>
      </c>
      <c r="E701" s="16" t="s">
        <v>546</v>
      </c>
      <c r="F701" s="15">
        <v>450</v>
      </c>
      <c r="G701" s="18" t="s">
        <v>2220</v>
      </c>
      <c r="H701" s="24" t="s">
        <v>2908</v>
      </c>
      <c r="I701" s="29" t="s">
        <v>2906</v>
      </c>
      <c r="J701" s="31" t="s">
        <v>2092</v>
      </c>
      <c r="K701" s="31" t="s">
        <v>566</v>
      </c>
      <c r="L701" s="31"/>
      <c r="M701" s="3" t="s">
        <v>2225</v>
      </c>
      <c r="N701" s="34" t="s">
        <v>3689</v>
      </c>
      <c r="O701" s="16" t="s">
        <v>3689</v>
      </c>
      <c r="P701" s="16" t="s">
        <v>3689</v>
      </c>
      <c r="Q701" s="16" t="s">
        <v>3689</v>
      </c>
      <c r="R701" s="16" t="s">
        <v>3689</v>
      </c>
      <c r="S701" s="16" t="s">
        <v>3689</v>
      </c>
      <c r="T701" s="16" t="s">
        <v>3689</v>
      </c>
      <c r="U701" s="16" t="s">
        <v>3689</v>
      </c>
      <c r="V701" s="16" t="s">
        <v>3689</v>
      </c>
    </row>
    <row r="702" spans="1:22" ht="16.5" customHeight="1">
      <c r="A702" s="7">
        <v>692</v>
      </c>
      <c r="B702" s="19"/>
      <c r="C702" s="72" t="s">
        <v>524</v>
      </c>
      <c r="D702" s="86" t="s">
        <v>2249</v>
      </c>
      <c r="E702" s="16" t="s">
        <v>546</v>
      </c>
      <c r="F702" s="15">
        <v>450</v>
      </c>
      <c r="G702" s="18" t="s">
        <v>2137</v>
      </c>
      <c r="H702" s="20" t="s">
        <v>2909</v>
      </c>
      <c r="I702" s="20" t="s">
        <v>2909</v>
      </c>
      <c r="J702" s="31" t="s">
        <v>2092</v>
      </c>
      <c r="K702" s="31" t="s">
        <v>567</v>
      </c>
      <c r="L702" s="31"/>
      <c r="M702" s="3" t="s">
        <v>2078</v>
      </c>
      <c r="N702" s="34" t="s">
        <v>3689</v>
      </c>
      <c r="O702" s="16" t="s">
        <v>3689</v>
      </c>
      <c r="P702" s="16" t="s">
        <v>3689</v>
      </c>
      <c r="Q702" s="16" t="s">
        <v>3689</v>
      </c>
      <c r="R702" s="16" t="s">
        <v>3689</v>
      </c>
      <c r="S702" s="16" t="s">
        <v>3689</v>
      </c>
      <c r="T702" s="16" t="s">
        <v>3689</v>
      </c>
      <c r="U702" s="16" t="s">
        <v>3689</v>
      </c>
      <c r="V702" s="16" t="s">
        <v>3689</v>
      </c>
    </row>
    <row r="703" spans="1:22" ht="16.5" customHeight="1">
      <c r="A703" s="7">
        <v>693</v>
      </c>
      <c r="B703" s="19"/>
      <c r="C703" s="72" t="s">
        <v>519</v>
      </c>
      <c r="D703" s="86" t="s">
        <v>2249</v>
      </c>
      <c r="E703" s="16" t="s">
        <v>546</v>
      </c>
      <c r="F703" s="15">
        <v>450</v>
      </c>
      <c r="G703" s="18" t="s">
        <v>2226</v>
      </c>
      <c r="H703" s="20" t="s">
        <v>2909</v>
      </c>
      <c r="I703" s="24" t="s">
        <v>2908</v>
      </c>
      <c r="J703" s="31" t="s">
        <v>2092</v>
      </c>
      <c r="K703" s="31" t="s">
        <v>566</v>
      </c>
      <c r="L703" s="31"/>
      <c r="M703" s="3" t="s">
        <v>2227</v>
      </c>
      <c r="N703" s="34" t="s">
        <v>3689</v>
      </c>
      <c r="O703" s="16" t="s">
        <v>3689</v>
      </c>
      <c r="P703" s="16" t="s">
        <v>3689</v>
      </c>
      <c r="Q703" s="16" t="s">
        <v>3689</v>
      </c>
      <c r="R703" s="16" t="s">
        <v>3689</v>
      </c>
      <c r="S703" s="16" t="s">
        <v>3689</v>
      </c>
      <c r="T703" s="16" t="s">
        <v>3689</v>
      </c>
      <c r="U703" s="16" t="s">
        <v>3689</v>
      </c>
      <c r="V703" s="16" t="s">
        <v>3689</v>
      </c>
    </row>
    <row r="704" spans="1:22" ht="16.5" customHeight="1">
      <c r="A704" s="7">
        <v>694</v>
      </c>
      <c r="B704" s="19"/>
      <c r="C704" s="72" t="s">
        <v>520</v>
      </c>
      <c r="D704" s="86" t="s">
        <v>2249</v>
      </c>
      <c r="E704" s="16" t="s">
        <v>546</v>
      </c>
      <c r="F704" s="15">
        <v>450</v>
      </c>
      <c r="G704" s="18" t="s">
        <v>2226</v>
      </c>
      <c r="H704" s="22" t="s">
        <v>2905</v>
      </c>
      <c r="I704" s="23" t="s">
        <v>2900</v>
      </c>
      <c r="J704" s="31" t="s">
        <v>2092</v>
      </c>
      <c r="K704" s="31" t="s">
        <v>566</v>
      </c>
      <c r="L704" s="31"/>
      <c r="M704" s="3" t="s">
        <v>2228</v>
      </c>
      <c r="N704" s="34" t="s">
        <v>3689</v>
      </c>
      <c r="O704" s="16" t="s">
        <v>3689</v>
      </c>
      <c r="P704" s="16" t="s">
        <v>3689</v>
      </c>
      <c r="Q704" s="16" t="s">
        <v>3689</v>
      </c>
      <c r="R704" s="16" t="s">
        <v>3689</v>
      </c>
      <c r="S704" s="16" t="s">
        <v>3689</v>
      </c>
      <c r="T704" s="16" t="s">
        <v>3689</v>
      </c>
      <c r="U704" s="16" t="s">
        <v>3689</v>
      </c>
      <c r="V704" s="16" t="s">
        <v>3689</v>
      </c>
    </row>
    <row r="705" spans="1:22" ht="16.5" customHeight="1">
      <c r="A705" s="7">
        <v>695</v>
      </c>
      <c r="B705" s="19"/>
      <c r="C705" s="72" t="s">
        <v>521</v>
      </c>
      <c r="D705" s="86" t="s">
        <v>2249</v>
      </c>
      <c r="E705" s="16" t="s">
        <v>546</v>
      </c>
      <c r="F705" s="15">
        <v>450</v>
      </c>
      <c r="G705" s="18" t="s">
        <v>2226</v>
      </c>
      <c r="H705" s="22" t="s">
        <v>2905</v>
      </c>
      <c r="I705" s="24" t="s">
        <v>2908</v>
      </c>
      <c r="J705" s="31" t="s">
        <v>2092</v>
      </c>
      <c r="K705" s="31" t="s">
        <v>566</v>
      </c>
      <c r="L705" s="31"/>
      <c r="M705" s="3" t="s">
        <v>2229</v>
      </c>
      <c r="N705" s="34" t="s">
        <v>3689</v>
      </c>
      <c r="O705" s="16" t="s">
        <v>3689</v>
      </c>
      <c r="P705" s="16" t="s">
        <v>3689</v>
      </c>
      <c r="Q705" s="16" t="s">
        <v>3689</v>
      </c>
      <c r="R705" s="16" t="s">
        <v>3689</v>
      </c>
      <c r="S705" s="16" t="s">
        <v>3689</v>
      </c>
      <c r="T705" s="16" t="s">
        <v>3689</v>
      </c>
      <c r="U705" s="16" t="s">
        <v>3689</v>
      </c>
      <c r="V705" s="16" t="s">
        <v>3689</v>
      </c>
    </row>
    <row r="706" spans="1:22" ht="16.5" customHeight="1">
      <c r="A706" s="7">
        <v>696</v>
      </c>
      <c r="B706" s="19"/>
      <c r="C706" s="72" t="s">
        <v>522</v>
      </c>
      <c r="D706" s="86" t="s">
        <v>2249</v>
      </c>
      <c r="E706" s="16" t="s">
        <v>546</v>
      </c>
      <c r="F706" s="15">
        <v>450</v>
      </c>
      <c r="G706" s="18" t="s">
        <v>2226</v>
      </c>
      <c r="H706" s="22" t="s">
        <v>2905</v>
      </c>
      <c r="I706" s="22" t="s">
        <v>2905</v>
      </c>
      <c r="J706" s="31" t="s">
        <v>2092</v>
      </c>
      <c r="K706" s="31" t="s">
        <v>567</v>
      </c>
      <c r="L706" s="31"/>
      <c r="M706" s="3" t="s">
        <v>2230</v>
      </c>
      <c r="N706" s="34" t="s">
        <v>3689</v>
      </c>
      <c r="O706" s="16" t="s">
        <v>3689</v>
      </c>
      <c r="P706" s="16" t="s">
        <v>3689</v>
      </c>
      <c r="Q706" s="16" t="s">
        <v>3689</v>
      </c>
      <c r="R706" s="16" t="s">
        <v>3689</v>
      </c>
      <c r="S706" s="16" t="s">
        <v>3689</v>
      </c>
      <c r="T706" s="16" t="s">
        <v>3689</v>
      </c>
      <c r="U706" s="16" t="s">
        <v>3689</v>
      </c>
      <c r="V706" s="16" t="s">
        <v>3689</v>
      </c>
    </row>
    <row r="707" spans="1:22" ht="16.5" customHeight="1">
      <c r="A707" s="7">
        <v>697</v>
      </c>
      <c r="B707" s="19"/>
      <c r="C707" s="72" t="s">
        <v>523</v>
      </c>
      <c r="D707" s="86" t="s">
        <v>2249</v>
      </c>
      <c r="E707" s="16" t="s">
        <v>546</v>
      </c>
      <c r="F707" s="15">
        <v>450</v>
      </c>
      <c r="G707" s="18" t="s">
        <v>2231</v>
      </c>
      <c r="H707" s="22" t="s">
        <v>2905</v>
      </c>
      <c r="I707" s="24" t="s">
        <v>2908</v>
      </c>
      <c r="J707" s="31" t="s">
        <v>2092</v>
      </c>
      <c r="K707" s="31" t="s">
        <v>567</v>
      </c>
      <c r="L707" s="31"/>
      <c r="M707" s="3" t="s">
        <v>2232</v>
      </c>
      <c r="N707" s="34" t="s">
        <v>3689</v>
      </c>
      <c r="O707" s="16" t="s">
        <v>3689</v>
      </c>
      <c r="P707" s="16" t="s">
        <v>3689</v>
      </c>
      <c r="Q707" s="16" t="s">
        <v>3689</v>
      </c>
      <c r="R707" s="16" t="s">
        <v>3689</v>
      </c>
      <c r="S707" s="16" t="s">
        <v>3689</v>
      </c>
      <c r="T707" s="16" t="s">
        <v>3689</v>
      </c>
      <c r="U707" s="16" t="s">
        <v>3689</v>
      </c>
      <c r="V707" s="16" t="s">
        <v>3689</v>
      </c>
    </row>
    <row r="709" spans="1:22" ht="16.5" customHeight="1" thickBot="1">
      <c r="A709" s="75" t="s">
        <v>3608</v>
      </c>
    </row>
    <row r="710" spans="1:22" ht="16.5" customHeight="1">
      <c r="A710" s="279">
        <v>698</v>
      </c>
      <c r="B710" s="280"/>
      <c r="C710" s="182" t="s">
        <v>3605</v>
      </c>
      <c r="D710" s="280" t="s">
        <v>3614</v>
      </c>
      <c r="E710" s="281">
        <v>120</v>
      </c>
      <c r="F710" s="296">
        <f t="shared" ref="F710:F716" si="141">ROUNDDOWN(E710/4,0)</f>
        <v>30</v>
      </c>
      <c r="G710" s="297" t="s">
        <v>3612</v>
      </c>
      <c r="H710" s="282" t="s">
        <v>3615</v>
      </c>
      <c r="I710" s="282" t="s">
        <v>3615</v>
      </c>
      <c r="J710" s="283" t="s">
        <v>3616</v>
      </c>
      <c r="K710" s="283" t="s">
        <v>567</v>
      </c>
      <c r="L710" s="283"/>
      <c r="M710" s="280"/>
      <c r="N710" s="284">
        <f t="shared" ref="N710" si="142">ROUNDDOWN(F710*2.9844,0)</f>
        <v>89</v>
      </c>
      <c r="O710" s="281">
        <f t="shared" ref="O710" si="143">ROUNDDOWN(F710*2.9,0)</f>
        <v>87</v>
      </c>
      <c r="P710" s="281">
        <f t="shared" ref="P710" si="144">ROUNDDOWN(F710*2.85,0)</f>
        <v>85</v>
      </c>
      <c r="Q710" s="281">
        <f t="shared" ref="Q710" si="145">ROUNDDOWN(F710*2.8,0)</f>
        <v>84</v>
      </c>
      <c r="R710" s="281">
        <f t="shared" ref="R710" si="146">ROUNDDOWN(F710*2.75,0)</f>
        <v>82</v>
      </c>
      <c r="S710" s="281">
        <f t="shared" ref="S710" si="147">ROUNDDOWN(F710*2.5,0)</f>
        <v>75</v>
      </c>
      <c r="T710" s="281">
        <f t="shared" ref="T710" si="148">ROUNDDOWN(F710*2.3,0)</f>
        <v>69</v>
      </c>
      <c r="U710" s="281">
        <f t="shared" ref="U710" si="149">ROUNDDOWN(F710*2,0)</f>
        <v>60</v>
      </c>
      <c r="V710" s="285">
        <f t="shared" ref="V710" si="150">ROUNDDOWN(F710*0,0)</f>
        <v>0</v>
      </c>
    </row>
    <row r="711" spans="1:22" ht="16.5" customHeight="1">
      <c r="A711" s="286">
        <v>699</v>
      </c>
      <c r="B711" s="276"/>
      <c r="C711" s="77" t="s">
        <v>3603</v>
      </c>
      <c r="D711" s="276" t="s">
        <v>3617</v>
      </c>
      <c r="E711" s="277">
        <v>10000</v>
      </c>
      <c r="F711" s="113">
        <f t="shared" si="141"/>
        <v>2500</v>
      </c>
      <c r="G711" s="125" t="s">
        <v>3612</v>
      </c>
      <c r="H711" s="29" t="s">
        <v>3618</v>
      </c>
      <c r="I711" s="29" t="s">
        <v>3604</v>
      </c>
      <c r="J711" s="278" t="s">
        <v>3619</v>
      </c>
      <c r="K711" s="278" t="s">
        <v>566</v>
      </c>
      <c r="L711" s="278" t="s">
        <v>570</v>
      </c>
      <c r="M711" s="276"/>
      <c r="N711" s="39">
        <f t="shared" ref="N711:N713" si="151">ROUNDDOWN(F711*2.9844,0)</f>
        <v>7461</v>
      </c>
      <c r="O711" s="277">
        <f t="shared" ref="O711:O713" si="152">ROUNDDOWN(F711*2.9,0)</f>
        <v>7250</v>
      </c>
      <c r="P711" s="277">
        <f t="shared" ref="P711:P713" si="153">ROUNDDOWN(F711*2.85,0)</f>
        <v>7125</v>
      </c>
      <c r="Q711" s="277">
        <f t="shared" ref="Q711:Q713" si="154">ROUNDDOWN(F711*2.8,0)</f>
        <v>7000</v>
      </c>
      <c r="R711" s="277">
        <f t="shared" ref="R711:R713" si="155">ROUNDDOWN(F711*2.75,0)</f>
        <v>6875</v>
      </c>
      <c r="S711" s="277">
        <f t="shared" ref="S711:S713" si="156">ROUNDDOWN(F711*2.5,0)</f>
        <v>6250</v>
      </c>
      <c r="T711" s="277">
        <f t="shared" ref="T711:T713" si="157">ROUNDDOWN(F711*2.3,0)</f>
        <v>5750</v>
      </c>
      <c r="U711" s="277">
        <f t="shared" ref="U711:U713" si="158">ROUNDDOWN(F711*2,0)</f>
        <v>5000</v>
      </c>
      <c r="V711" s="287">
        <f t="shared" ref="V711:V713" si="159">ROUNDDOWN(F711*0,0)</f>
        <v>0</v>
      </c>
    </row>
    <row r="712" spans="1:22" ht="16.5" customHeight="1">
      <c r="A712" s="286">
        <v>700</v>
      </c>
      <c r="B712" s="276"/>
      <c r="C712" s="77" t="s">
        <v>3606</v>
      </c>
      <c r="D712" s="276" t="s">
        <v>3620</v>
      </c>
      <c r="E712" s="277">
        <v>680</v>
      </c>
      <c r="F712" s="113">
        <f t="shared" si="141"/>
        <v>170</v>
      </c>
      <c r="G712" s="125" t="s">
        <v>3612</v>
      </c>
      <c r="H712" s="26" t="s">
        <v>3621</v>
      </c>
      <c r="I712" s="26" t="s">
        <v>3621</v>
      </c>
      <c r="J712" s="278" t="s">
        <v>3622</v>
      </c>
      <c r="K712" s="278" t="s">
        <v>566</v>
      </c>
      <c r="L712" s="278" t="s">
        <v>570</v>
      </c>
      <c r="M712" s="276" t="s">
        <v>3623</v>
      </c>
      <c r="N712" s="39">
        <f t="shared" si="151"/>
        <v>507</v>
      </c>
      <c r="O712" s="277">
        <f t="shared" si="152"/>
        <v>493</v>
      </c>
      <c r="P712" s="277">
        <f t="shared" si="153"/>
        <v>484</v>
      </c>
      <c r="Q712" s="277">
        <f t="shared" si="154"/>
        <v>476</v>
      </c>
      <c r="R712" s="277">
        <f t="shared" si="155"/>
        <v>467</v>
      </c>
      <c r="S712" s="277">
        <f t="shared" si="156"/>
        <v>425</v>
      </c>
      <c r="T712" s="277">
        <f t="shared" si="157"/>
        <v>391</v>
      </c>
      <c r="U712" s="277">
        <f t="shared" si="158"/>
        <v>340</v>
      </c>
      <c r="V712" s="287">
        <f t="shared" si="159"/>
        <v>0</v>
      </c>
    </row>
    <row r="713" spans="1:22" ht="16.5" customHeight="1">
      <c r="A713" s="286">
        <v>701</v>
      </c>
      <c r="B713" s="276"/>
      <c r="C713" s="77" t="s">
        <v>3607</v>
      </c>
      <c r="D713" s="276" t="s">
        <v>3620</v>
      </c>
      <c r="E713" s="277">
        <v>1600</v>
      </c>
      <c r="F713" s="113">
        <f t="shared" si="141"/>
        <v>400</v>
      </c>
      <c r="G713" s="125" t="s">
        <v>3612</v>
      </c>
      <c r="H713" s="26" t="s">
        <v>3621</v>
      </c>
      <c r="I713" s="26" t="s">
        <v>3621</v>
      </c>
      <c r="J713" s="278" t="s">
        <v>3622</v>
      </c>
      <c r="K713" s="278" t="s">
        <v>566</v>
      </c>
      <c r="L713" s="278" t="s">
        <v>570</v>
      </c>
      <c r="M713" s="276" t="s">
        <v>3623</v>
      </c>
      <c r="N713" s="39">
        <f t="shared" si="151"/>
        <v>1193</v>
      </c>
      <c r="O713" s="277">
        <f t="shared" si="152"/>
        <v>1160</v>
      </c>
      <c r="P713" s="277">
        <f t="shared" si="153"/>
        <v>1140</v>
      </c>
      <c r="Q713" s="277">
        <f t="shared" si="154"/>
        <v>1120</v>
      </c>
      <c r="R713" s="277">
        <f t="shared" si="155"/>
        <v>1100</v>
      </c>
      <c r="S713" s="277">
        <f t="shared" si="156"/>
        <v>1000</v>
      </c>
      <c r="T713" s="277">
        <f t="shared" si="157"/>
        <v>920</v>
      </c>
      <c r="U713" s="277">
        <f t="shared" si="158"/>
        <v>800</v>
      </c>
      <c r="V713" s="287">
        <f t="shared" si="159"/>
        <v>0</v>
      </c>
    </row>
    <row r="714" spans="1:22" ht="16.5" customHeight="1">
      <c r="A714" s="286">
        <v>702</v>
      </c>
      <c r="B714" s="276"/>
      <c r="C714" s="77" t="s">
        <v>3609</v>
      </c>
      <c r="D714" s="276" t="s">
        <v>2178</v>
      </c>
      <c r="E714" s="277">
        <v>2009</v>
      </c>
      <c r="F714" s="113">
        <f t="shared" si="141"/>
        <v>502</v>
      </c>
      <c r="G714" s="125" t="s">
        <v>3613</v>
      </c>
      <c r="H714" s="29" t="s">
        <v>3618</v>
      </c>
      <c r="I714" s="25" t="s">
        <v>2901</v>
      </c>
      <c r="J714" s="278" t="s">
        <v>3622</v>
      </c>
      <c r="K714" s="278" t="s">
        <v>566</v>
      </c>
      <c r="L714" s="278"/>
      <c r="M714" s="276" t="s">
        <v>3624</v>
      </c>
      <c r="N714" s="39">
        <f t="shared" ref="N714:N716" si="160">ROUNDDOWN(F714*2.9844,0)</f>
        <v>1498</v>
      </c>
      <c r="O714" s="277">
        <f t="shared" ref="O714:O716" si="161">ROUNDDOWN(F714*2.9,0)</f>
        <v>1455</v>
      </c>
      <c r="P714" s="277">
        <f t="shared" ref="P714:P716" si="162">ROUNDDOWN(F714*2.85,0)</f>
        <v>1430</v>
      </c>
      <c r="Q714" s="277">
        <f t="shared" ref="Q714:Q716" si="163">ROUNDDOWN(F714*2.8,0)</f>
        <v>1405</v>
      </c>
      <c r="R714" s="277">
        <f t="shared" ref="R714:R716" si="164">ROUNDDOWN(F714*2.75,0)</f>
        <v>1380</v>
      </c>
      <c r="S714" s="277">
        <f t="shared" ref="S714:S716" si="165">ROUNDDOWN(F714*2.5,0)</f>
        <v>1255</v>
      </c>
      <c r="T714" s="277">
        <f t="shared" ref="T714:T716" si="166">ROUNDDOWN(F714*2.3,0)</f>
        <v>1154</v>
      </c>
      <c r="U714" s="277">
        <f t="shared" ref="U714:U716" si="167">ROUNDDOWN(F714*2,0)</f>
        <v>1004</v>
      </c>
      <c r="V714" s="287">
        <f t="shared" ref="V714:V716" si="168">ROUNDDOWN(F714*0,0)</f>
        <v>0</v>
      </c>
    </row>
    <row r="715" spans="1:22" ht="16.5" customHeight="1">
      <c r="A715" s="286">
        <v>703</v>
      </c>
      <c r="B715" s="276"/>
      <c r="C715" s="77" t="s">
        <v>3610</v>
      </c>
      <c r="D715" s="276" t="s">
        <v>2178</v>
      </c>
      <c r="E715" s="277">
        <v>2300</v>
      </c>
      <c r="F715" s="113">
        <f t="shared" si="141"/>
        <v>575</v>
      </c>
      <c r="G715" s="125" t="s">
        <v>3613</v>
      </c>
      <c r="H715" s="20" t="s">
        <v>2909</v>
      </c>
      <c r="I715" s="24" t="s">
        <v>2908</v>
      </c>
      <c r="J715" s="31" t="s">
        <v>560</v>
      </c>
      <c r="K715" s="278" t="s">
        <v>567</v>
      </c>
      <c r="L715" s="278"/>
      <c r="M715" s="276" t="s">
        <v>3625</v>
      </c>
      <c r="N715" s="39">
        <f t="shared" si="160"/>
        <v>1716</v>
      </c>
      <c r="O715" s="277">
        <f t="shared" si="161"/>
        <v>1667</v>
      </c>
      <c r="P715" s="277">
        <f t="shared" si="162"/>
        <v>1638</v>
      </c>
      <c r="Q715" s="277">
        <f t="shared" si="163"/>
        <v>1610</v>
      </c>
      <c r="R715" s="277">
        <f t="shared" si="164"/>
        <v>1581</v>
      </c>
      <c r="S715" s="277">
        <f t="shared" si="165"/>
        <v>1437</v>
      </c>
      <c r="T715" s="277">
        <f t="shared" si="166"/>
        <v>1322</v>
      </c>
      <c r="U715" s="277">
        <f t="shared" si="167"/>
        <v>1150</v>
      </c>
      <c r="V715" s="287">
        <f t="shared" si="168"/>
        <v>0</v>
      </c>
    </row>
    <row r="716" spans="1:22" ht="16.5" customHeight="1" thickBot="1">
      <c r="A716" s="295">
        <v>704</v>
      </c>
      <c r="B716" s="288"/>
      <c r="C716" s="183" t="s">
        <v>3611</v>
      </c>
      <c r="D716" s="288" t="s">
        <v>2178</v>
      </c>
      <c r="E716" s="289">
        <v>2020</v>
      </c>
      <c r="F716" s="298">
        <f t="shared" si="141"/>
        <v>505</v>
      </c>
      <c r="G716" s="290" t="s">
        <v>3613</v>
      </c>
      <c r="H716" s="291" t="s">
        <v>555</v>
      </c>
      <c r="I716" s="307" t="s">
        <v>557</v>
      </c>
      <c r="J716" s="292" t="s">
        <v>3622</v>
      </c>
      <c r="K716" s="292" t="s">
        <v>566</v>
      </c>
      <c r="L716" s="292"/>
      <c r="M716" s="288" t="s">
        <v>3626</v>
      </c>
      <c r="N716" s="293">
        <f t="shared" si="160"/>
        <v>1507</v>
      </c>
      <c r="O716" s="289">
        <f t="shared" si="161"/>
        <v>1464</v>
      </c>
      <c r="P716" s="289">
        <f t="shared" si="162"/>
        <v>1439</v>
      </c>
      <c r="Q716" s="289">
        <f t="shared" si="163"/>
        <v>1414</v>
      </c>
      <c r="R716" s="289">
        <f t="shared" si="164"/>
        <v>1388</v>
      </c>
      <c r="S716" s="289">
        <f t="shared" si="165"/>
        <v>1262</v>
      </c>
      <c r="T716" s="289">
        <f t="shared" si="166"/>
        <v>1161</v>
      </c>
      <c r="U716" s="289">
        <f t="shared" si="167"/>
        <v>1010</v>
      </c>
      <c r="V716" s="294">
        <f t="shared" si="168"/>
        <v>0</v>
      </c>
    </row>
    <row r="717" spans="1:22" ht="16.5" customHeight="1">
      <c r="A717" s="5" t="s">
        <v>3681</v>
      </c>
    </row>
  </sheetData>
  <autoFilter ref="A10:V707">
    <sortState ref="A11:V707">
      <sortCondition ref="A10"/>
    </sortState>
  </autoFilter>
  <phoneticPr fontId="4"/>
  <conditionalFormatting sqref="H9:I707">
    <cfRule type="cellIs" dxfId="4821" priority="490" stopIfTrue="1" operator="equal">
      <formula>"茶"</formula>
    </cfRule>
    <cfRule type="cellIs" dxfId="4820" priority="491" stopIfTrue="1" operator="equal">
      <formula>"緑"</formula>
    </cfRule>
    <cfRule type="cellIs" dxfId="4819" priority="492" stopIfTrue="1" operator="equal">
      <formula>"黄"</formula>
    </cfRule>
  </conditionalFormatting>
  <conditionalFormatting sqref="H711:I711">
    <cfRule type="cellIs" dxfId="4818" priority="25" stopIfTrue="1" operator="equal">
      <formula>"茶"</formula>
    </cfRule>
    <cfRule type="cellIs" dxfId="4817" priority="26" stopIfTrue="1" operator="equal">
      <formula>"緑"</formula>
    </cfRule>
    <cfRule type="cellIs" dxfId="4816" priority="27" stopIfTrue="1" operator="equal">
      <formula>"黄"</formula>
    </cfRule>
  </conditionalFormatting>
  <conditionalFormatting sqref="H710:I710">
    <cfRule type="cellIs" dxfId="4815" priority="22" stopIfTrue="1" operator="equal">
      <formula>"茶"</formula>
    </cfRule>
    <cfRule type="cellIs" dxfId="4814" priority="23" stopIfTrue="1" operator="equal">
      <formula>"緑"</formula>
    </cfRule>
    <cfRule type="cellIs" dxfId="4813" priority="24" stopIfTrue="1" operator="equal">
      <formula>"黄"</formula>
    </cfRule>
  </conditionalFormatting>
  <conditionalFormatting sqref="H712:I713">
    <cfRule type="cellIs" dxfId="4812" priority="19" stopIfTrue="1" operator="equal">
      <formula>"茶"</formula>
    </cfRule>
    <cfRule type="cellIs" dxfId="4811" priority="20" stopIfTrue="1" operator="equal">
      <formula>"緑"</formula>
    </cfRule>
    <cfRule type="cellIs" dxfId="4810" priority="21" stopIfTrue="1" operator="equal">
      <formula>"黄"</formula>
    </cfRule>
  </conditionalFormatting>
  <conditionalFormatting sqref="H714">
    <cfRule type="cellIs" dxfId="4809" priority="16" stopIfTrue="1" operator="equal">
      <formula>"茶"</formula>
    </cfRule>
    <cfRule type="cellIs" dxfId="4808" priority="17" stopIfTrue="1" operator="equal">
      <formula>"緑"</formula>
    </cfRule>
    <cfRule type="cellIs" dxfId="4807" priority="18" stopIfTrue="1" operator="equal">
      <formula>"黄"</formula>
    </cfRule>
  </conditionalFormatting>
  <conditionalFormatting sqref="H715">
    <cfRule type="cellIs" dxfId="4806" priority="13" stopIfTrue="1" operator="equal">
      <formula>"茶"</formula>
    </cfRule>
    <cfRule type="cellIs" dxfId="4805" priority="14" stopIfTrue="1" operator="equal">
      <formula>"緑"</formula>
    </cfRule>
    <cfRule type="cellIs" dxfId="4804" priority="15" stopIfTrue="1" operator="equal">
      <formula>"黄"</formula>
    </cfRule>
  </conditionalFormatting>
  <conditionalFormatting sqref="I714">
    <cfRule type="cellIs" dxfId="4803" priority="10" stopIfTrue="1" operator="equal">
      <formula>"茶"</formula>
    </cfRule>
    <cfRule type="cellIs" dxfId="4802" priority="11" stopIfTrue="1" operator="equal">
      <formula>"緑"</formula>
    </cfRule>
    <cfRule type="cellIs" dxfId="4801" priority="12" stopIfTrue="1" operator="equal">
      <formula>"黄"</formula>
    </cfRule>
  </conditionalFormatting>
  <conditionalFormatting sqref="I715">
    <cfRule type="cellIs" dxfId="4800" priority="7" stopIfTrue="1" operator="equal">
      <formula>"茶"</formula>
    </cfRule>
    <cfRule type="cellIs" dxfId="4799" priority="8" stopIfTrue="1" operator="equal">
      <formula>"緑"</formula>
    </cfRule>
    <cfRule type="cellIs" dxfId="4798" priority="9" stopIfTrue="1" operator="equal">
      <formula>"黄"</formula>
    </cfRule>
  </conditionalFormatting>
  <conditionalFormatting sqref="H716">
    <cfRule type="cellIs" dxfId="4797" priority="4" stopIfTrue="1" operator="equal">
      <formula>"茶"</formula>
    </cfRule>
    <cfRule type="cellIs" dxfId="4796" priority="5" stopIfTrue="1" operator="equal">
      <formula>"緑"</formula>
    </cfRule>
    <cfRule type="cellIs" dxfId="4795" priority="6" stopIfTrue="1" operator="equal">
      <formula>"黄"</formula>
    </cfRule>
  </conditionalFormatting>
  <conditionalFormatting sqref="I716">
    <cfRule type="cellIs" dxfId="4794" priority="1" stopIfTrue="1" operator="equal">
      <formula>"茶"</formula>
    </cfRule>
    <cfRule type="cellIs" dxfId="4793" priority="2" stopIfTrue="1" operator="equal">
      <formula>"緑"</formula>
    </cfRule>
    <cfRule type="cellIs" dxfId="4792" priority="3" stopIfTrue="1" operator="equal">
      <formula>"黄"</formula>
    </cfRule>
  </conditionalFormatting>
  <hyperlinks>
    <hyperlink ref="A4" location="家具!A708" display="DSからの引継ぎ可＆国内配信はこちら"/>
  </hyperlink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76"/>
  <sheetViews>
    <sheetView zoomScaleNormal="100" workbookViewId="0">
      <pane xSplit="6" ySplit="11" topLeftCell="G12" activePane="bottomRight" state="frozen"/>
      <selection pane="topRight" activeCell="G1" sqref="G1"/>
      <selection pane="bottomLeft" activeCell="A12" sqref="A12"/>
      <selection pane="bottomRight" activeCell="A2" sqref="A2"/>
    </sheetView>
  </sheetViews>
  <sheetFormatPr defaultRowHeight="16.5" customHeight="1"/>
  <cols>
    <col min="1" max="1" width="5.125" customWidth="1"/>
    <col min="2" max="2" width="6.625" customWidth="1"/>
    <col min="3" max="3" width="9.625" style="38" customWidth="1"/>
    <col min="4" max="4" width="19.625" bestFit="1" customWidth="1"/>
    <col min="5" max="5" width="8.375" customWidth="1"/>
    <col min="6" max="6" width="8.625" customWidth="1"/>
    <col min="7" max="7" width="10.625" style="38" customWidth="1"/>
    <col min="8" max="19" width="5.875" style="38" customWidth="1"/>
    <col min="21" max="21" width="26" bestFit="1" customWidth="1"/>
    <col min="22" max="22" width="15.75" bestFit="1" customWidth="1"/>
  </cols>
  <sheetData>
    <row r="1" spans="1:30" ht="16.5" customHeight="1">
      <c r="A1" s="1" t="s">
        <v>1603</v>
      </c>
    </row>
    <row r="2" spans="1:30" ht="16.5" customHeight="1">
      <c r="A2" s="1"/>
    </row>
    <row r="3" spans="1:30" ht="16.5" customHeight="1">
      <c r="D3" s="57" t="s">
        <v>1604</v>
      </c>
      <c r="E3" s="467" t="s">
        <v>1605</v>
      </c>
      <c r="F3" s="467"/>
      <c r="G3" s="467" t="s">
        <v>1606</v>
      </c>
      <c r="H3" s="467"/>
      <c r="I3" s="467" t="s">
        <v>1607</v>
      </c>
      <c r="J3" s="467"/>
      <c r="K3" s="467"/>
    </row>
    <row r="4" spans="1:30" ht="16.5" customHeight="1">
      <c r="D4" s="98" t="s">
        <v>1608</v>
      </c>
      <c r="E4" s="468" t="s">
        <v>1609</v>
      </c>
      <c r="F4" s="469"/>
      <c r="G4" s="468" t="s">
        <v>1610</v>
      </c>
      <c r="H4" s="469"/>
      <c r="I4" s="468" t="s">
        <v>1611</v>
      </c>
      <c r="J4" s="469"/>
      <c r="K4" s="469"/>
    </row>
    <row r="5" spans="1:30" ht="16.5" customHeight="1">
      <c r="D5" s="66"/>
      <c r="E5" s="66"/>
      <c r="F5" s="212"/>
      <c r="G5" s="66"/>
      <c r="H5" s="212"/>
      <c r="I5" s="66"/>
      <c r="J5" s="212"/>
      <c r="K5" s="212"/>
    </row>
    <row r="6" spans="1:30" ht="16.5" customHeight="1">
      <c r="A6" s="213" t="s">
        <v>2625</v>
      </c>
      <c r="D6" s="66"/>
      <c r="E6" s="66"/>
      <c r="F6" s="212"/>
      <c r="G6" s="66"/>
      <c r="H6" s="212"/>
      <c r="I6" s="66"/>
      <c r="J6" s="212"/>
      <c r="K6" s="212"/>
    </row>
    <row r="7" spans="1:30" ht="16.5" customHeight="1">
      <c r="D7" s="66"/>
      <c r="E7" s="66"/>
      <c r="F7" s="212"/>
      <c r="G7" s="66"/>
      <c r="H7" s="212"/>
      <c r="I7" s="66"/>
      <c r="J7" s="212"/>
      <c r="K7" s="212"/>
    </row>
    <row r="9" spans="1:30" ht="16.5" customHeight="1">
      <c r="G9"/>
      <c r="H9" s="466" t="s">
        <v>1612</v>
      </c>
      <c r="I9" s="466"/>
      <c r="J9" s="466"/>
      <c r="K9" s="466"/>
      <c r="L9" s="466"/>
      <c r="M9" s="466"/>
      <c r="N9" s="466"/>
      <c r="O9" s="466"/>
      <c r="P9" s="466"/>
      <c r="Q9" s="466"/>
      <c r="R9" s="466"/>
      <c r="S9" s="466"/>
    </row>
    <row r="10" spans="1:30" ht="16.5" customHeight="1">
      <c r="A10" s="56" t="s">
        <v>1</v>
      </c>
      <c r="B10" s="56" t="s">
        <v>529</v>
      </c>
      <c r="C10" s="56" t="s">
        <v>2658</v>
      </c>
      <c r="D10" s="56" t="s">
        <v>2</v>
      </c>
      <c r="E10" s="56" t="s">
        <v>1613</v>
      </c>
      <c r="F10" s="58" t="s">
        <v>1614</v>
      </c>
      <c r="G10" s="13" t="s">
        <v>1615</v>
      </c>
      <c r="H10" s="59" t="str">
        <f>"１"</f>
        <v>１</v>
      </c>
      <c r="I10" s="60" t="str">
        <f>"２"</f>
        <v>２</v>
      </c>
      <c r="J10" s="60" t="str">
        <f>"３"</f>
        <v>３</v>
      </c>
      <c r="K10" s="60" t="str">
        <f>"４"</f>
        <v>４</v>
      </c>
      <c r="L10" s="60" t="str">
        <f>"５"</f>
        <v>５</v>
      </c>
      <c r="M10" s="60" t="str">
        <f>"６"</f>
        <v>６</v>
      </c>
      <c r="N10" s="60" t="str">
        <f>"７"</f>
        <v>７</v>
      </c>
      <c r="O10" s="60" t="str">
        <f>"８"</f>
        <v>８</v>
      </c>
      <c r="P10" s="60" t="str">
        <f>"９"</f>
        <v>９</v>
      </c>
      <c r="Q10" s="60" t="str">
        <f>"１０"</f>
        <v>１０</v>
      </c>
      <c r="R10" s="60" t="str">
        <f>"１１"</f>
        <v>１１</v>
      </c>
      <c r="S10" s="60" t="str">
        <f>"１２"</f>
        <v>１２</v>
      </c>
      <c r="T10" s="56" t="s">
        <v>1616</v>
      </c>
      <c r="U10" s="56" t="s">
        <v>728</v>
      </c>
      <c r="V10" s="13" t="str">
        <f>"ﾌﾘﾏ(2.9844)"</f>
        <v>ﾌﾘﾏ(2.9844)</v>
      </c>
      <c r="W10" s="13" t="str">
        <f>"２．９"</f>
        <v>２．９</v>
      </c>
      <c r="X10" s="13" t="str">
        <f>"２．８５"</f>
        <v>２．８５</v>
      </c>
      <c r="Y10" s="13" t="str">
        <f>"２．８"</f>
        <v>２．８</v>
      </c>
      <c r="Z10" s="13" t="str">
        <f>"２．７５"</f>
        <v>２．７５</v>
      </c>
      <c r="AA10" s="13" t="str">
        <f>"２．５"</f>
        <v>２．５</v>
      </c>
      <c r="AB10" s="13" t="str">
        <f>"２．３"</f>
        <v>２．３</v>
      </c>
      <c r="AC10" s="13" t="str">
        <f>"２"</f>
        <v>２</v>
      </c>
      <c r="AD10" s="13" t="s">
        <v>572</v>
      </c>
    </row>
    <row r="11" spans="1:30" ht="16.5" customHeight="1" thickBot="1">
      <c r="A11" s="56"/>
      <c r="B11" s="56"/>
      <c r="C11" s="56"/>
      <c r="D11" s="56"/>
      <c r="E11" s="56"/>
      <c r="F11" s="58"/>
      <c r="G11" s="13"/>
      <c r="H11" s="310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56"/>
      <c r="U11" s="56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ht="16.5" customHeight="1" thickBot="1">
      <c r="A12" s="3">
        <v>1</v>
      </c>
      <c r="B12" s="3"/>
      <c r="C12" s="19" t="s">
        <v>2626</v>
      </c>
      <c r="D12" s="215" t="s">
        <v>1617</v>
      </c>
      <c r="E12" s="31" t="s">
        <v>1618</v>
      </c>
      <c r="F12" s="55">
        <v>900</v>
      </c>
      <c r="G12" s="51" t="s">
        <v>1619</v>
      </c>
      <c r="H12" s="61" t="s">
        <v>1620</v>
      </c>
      <c r="I12" s="61" t="s">
        <v>1620</v>
      </c>
      <c r="J12" s="62"/>
      <c r="K12" s="62"/>
      <c r="L12" s="62"/>
      <c r="M12" s="63"/>
      <c r="N12" s="63"/>
      <c r="O12" s="63"/>
      <c r="P12" s="64"/>
      <c r="Q12" s="64"/>
      <c r="R12" s="64" t="s">
        <v>1620</v>
      </c>
      <c r="S12" s="61" t="s">
        <v>1620</v>
      </c>
      <c r="T12" s="126" t="s">
        <v>1621</v>
      </c>
      <c r="U12" s="3"/>
      <c r="V12" s="33">
        <f t="shared" ref="V12:V45" si="0">ROUNDDOWN(F12*2.9844,0)</f>
        <v>2685</v>
      </c>
      <c r="W12" s="15">
        <f t="shared" ref="W12:W45" si="1">ROUNDDOWN(F12*2.9,0)</f>
        <v>2610</v>
      </c>
      <c r="X12" s="15">
        <f t="shared" ref="X12:X45" si="2">ROUNDDOWN(F12*2.85,0)</f>
        <v>2565</v>
      </c>
      <c r="Y12" s="15">
        <f t="shared" ref="Y12:Y45" si="3">ROUNDDOWN(F12*2.8,0)</f>
        <v>2520</v>
      </c>
      <c r="Z12" s="15">
        <f t="shared" ref="Z12:Z45" si="4">ROUNDDOWN(F12*2.75,0)</f>
        <v>2475</v>
      </c>
      <c r="AA12" s="15">
        <f t="shared" ref="AA12:AA45" si="5">ROUNDDOWN(F12*2.5,0)</f>
        <v>2250</v>
      </c>
      <c r="AB12" s="15">
        <f t="shared" ref="AB12:AB45" si="6">ROUNDDOWN(F12*2.3,0)</f>
        <v>2070</v>
      </c>
      <c r="AC12" s="15">
        <f t="shared" ref="AC12:AC45" si="7">ROUNDDOWN(F12*2,0)</f>
        <v>1800</v>
      </c>
      <c r="AD12" s="15">
        <f t="shared" ref="AD12:AD45" si="8">ROUNDDOWN(F12*0,0)</f>
        <v>0</v>
      </c>
    </row>
    <row r="13" spans="1:30" ht="16.5" customHeight="1" thickBot="1">
      <c r="A13" s="3">
        <v>2</v>
      </c>
      <c r="B13" s="3"/>
      <c r="C13" s="19" t="s">
        <v>2627</v>
      </c>
      <c r="D13" s="215" t="s">
        <v>1622</v>
      </c>
      <c r="E13" s="31" t="s">
        <v>1618</v>
      </c>
      <c r="F13" s="55">
        <v>200</v>
      </c>
      <c r="G13" s="51" t="s">
        <v>1605</v>
      </c>
      <c r="H13" s="61" t="s">
        <v>1620</v>
      </c>
      <c r="I13" s="61" t="s">
        <v>1620</v>
      </c>
      <c r="J13" s="62" t="s">
        <v>1620</v>
      </c>
      <c r="K13" s="62" t="s">
        <v>1620</v>
      </c>
      <c r="L13" s="62" t="s">
        <v>1620</v>
      </c>
      <c r="M13" s="63" t="s">
        <v>1620</v>
      </c>
      <c r="N13" s="63" t="s">
        <v>1620</v>
      </c>
      <c r="O13" s="63" t="s">
        <v>1620</v>
      </c>
      <c r="P13" s="64" t="s">
        <v>1620</v>
      </c>
      <c r="Q13" s="64" t="s">
        <v>1620</v>
      </c>
      <c r="R13" s="64" t="s">
        <v>1620</v>
      </c>
      <c r="S13" s="61" t="s">
        <v>1620</v>
      </c>
      <c r="T13" s="126" t="s">
        <v>1623</v>
      </c>
      <c r="U13" s="3"/>
      <c r="V13" s="33">
        <f t="shared" si="0"/>
        <v>596</v>
      </c>
      <c r="W13" s="15">
        <f t="shared" si="1"/>
        <v>580</v>
      </c>
      <c r="X13" s="15">
        <f t="shared" si="2"/>
        <v>570</v>
      </c>
      <c r="Y13" s="15">
        <f t="shared" si="3"/>
        <v>560</v>
      </c>
      <c r="Z13" s="15">
        <f t="shared" si="4"/>
        <v>550</v>
      </c>
      <c r="AA13" s="15">
        <f t="shared" si="5"/>
        <v>500</v>
      </c>
      <c r="AB13" s="15">
        <f t="shared" si="6"/>
        <v>460</v>
      </c>
      <c r="AC13" s="15">
        <f t="shared" si="7"/>
        <v>400</v>
      </c>
      <c r="AD13" s="15">
        <f t="shared" si="8"/>
        <v>0</v>
      </c>
    </row>
    <row r="14" spans="1:30" ht="16.5" customHeight="1" thickBot="1">
      <c r="A14" s="3">
        <v>3</v>
      </c>
      <c r="B14" s="3"/>
      <c r="C14" s="19" t="s">
        <v>2627</v>
      </c>
      <c r="D14" s="215" t="s">
        <v>1624</v>
      </c>
      <c r="E14" s="31" t="s">
        <v>1618</v>
      </c>
      <c r="F14" s="55">
        <v>120</v>
      </c>
      <c r="G14" s="51" t="s">
        <v>1619</v>
      </c>
      <c r="H14" s="61" t="s">
        <v>1620</v>
      </c>
      <c r="I14" s="61" t="s">
        <v>1620</v>
      </c>
      <c r="J14" s="62" t="s">
        <v>1620</v>
      </c>
      <c r="K14" s="62" t="s">
        <v>1620</v>
      </c>
      <c r="L14" s="62" t="s">
        <v>1620</v>
      </c>
      <c r="M14" s="63" t="s">
        <v>1620</v>
      </c>
      <c r="N14" s="63" t="s">
        <v>1620</v>
      </c>
      <c r="O14" s="63" t="s">
        <v>1620</v>
      </c>
      <c r="P14" s="64" t="s">
        <v>1620</v>
      </c>
      <c r="Q14" s="64" t="s">
        <v>1620</v>
      </c>
      <c r="R14" s="64" t="s">
        <v>1620</v>
      </c>
      <c r="S14" s="61" t="s">
        <v>1620</v>
      </c>
      <c r="T14" s="126" t="s">
        <v>1621</v>
      </c>
      <c r="U14" s="3"/>
      <c r="V14" s="33">
        <f t="shared" si="0"/>
        <v>358</v>
      </c>
      <c r="W14" s="15">
        <f t="shared" si="1"/>
        <v>348</v>
      </c>
      <c r="X14" s="15">
        <f t="shared" si="2"/>
        <v>342</v>
      </c>
      <c r="Y14" s="15">
        <f t="shared" si="3"/>
        <v>336</v>
      </c>
      <c r="Z14" s="15">
        <f t="shared" si="4"/>
        <v>330</v>
      </c>
      <c r="AA14" s="15">
        <f t="shared" si="5"/>
        <v>300</v>
      </c>
      <c r="AB14" s="15">
        <f t="shared" si="6"/>
        <v>276</v>
      </c>
      <c r="AC14" s="15">
        <f t="shared" si="7"/>
        <v>240</v>
      </c>
      <c r="AD14" s="15">
        <f t="shared" si="8"/>
        <v>0</v>
      </c>
    </row>
    <row r="15" spans="1:30" ht="16.5" customHeight="1" thickBot="1">
      <c r="A15" s="3">
        <v>4</v>
      </c>
      <c r="B15" s="3"/>
      <c r="C15" s="19" t="s">
        <v>2628</v>
      </c>
      <c r="D15" s="215" t="s">
        <v>1625</v>
      </c>
      <c r="E15" s="31" t="s">
        <v>1618</v>
      </c>
      <c r="F15" s="55">
        <v>200</v>
      </c>
      <c r="G15" s="51" t="s">
        <v>1626</v>
      </c>
      <c r="H15" s="61" t="s">
        <v>1620</v>
      </c>
      <c r="I15" s="61" t="s">
        <v>1620</v>
      </c>
      <c r="J15" s="62" t="s">
        <v>1620</v>
      </c>
      <c r="K15" s="62" t="s">
        <v>1620</v>
      </c>
      <c r="L15" s="62" t="s">
        <v>1620</v>
      </c>
      <c r="M15" s="63" t="s">
        <v>1620</v>
      </c>
      <c r="N15" s="63" t="s">
        <v>1620</v>
      </c>
      <c r="O15" s="63" t="s">
        <v>1620</v>
      </c>
      <c r="P15" s="64" t="s">
        <v>1620</v>
      </c>
      <c r="Q15" s="64" t="s">
        <v>1620</v>
      </c>
      <c r="R15" s="64" t="s">
        <v>1620</v>
      </c>
      <c r="S15" s="61" t="s">
        <v>1620</v>
      </c>
      <c r="T15" s="126" t="s">
        <v>1621</v>
      </c>
      <c r="U15" s="3"/>
      <c r="V15" s="33">
        <f t="shared" si="0"/>
        <v>596</v>
      </c>
      <c r="W15" s="15">
        <f t="shared" si="1"/>
        <v>580</v>
      </c>
      <c r="X15" s="15">
        <f t="shared" si="2"/>
        <v>570</v>
      </c>
      <c r="Y15" s="15">
        <f t="shared" si="3"/>
        <v>560</v>
      </c>
      <c r="Z15" s="15">
        <f t="shared" si="4"/>
        <v>550</v>
      </c>
      <c r="AA15" s="15">
        <f t="shared" si="5"/>
        <v>500</v>
      </c>
      <c r="AB15" s="15">
        <f t="shared" si="6"/>
        <v>460</v>
      </c>
      <c r="AC15" s="15">
        <f t="shared" si="7"/>
        <v>400</v>
      </c>
      <c r="AD15" s="15">
        <f t="shared" si="8"/>
        <v>0</v>
      </c>
    </row>
    <row r="16" spans="1:30" ht="16.5" customHeight="1" thickBot="1">
      <c r="A16" s="3">
        <v>5</v>
      </c>
      <c r="B16" s="3"/>
      <c r="C16" s="19" t="s">
        <v>2628</v>
      </c>
      <c r="D16" s="215" t="s">
        <v>1627</v>
      </c>
      <c r="E16" s="31" t="s">
        <v>1618</v>
      </c>
      <c r="F16" s="55">
        <v>200</v>
      </c>
      <c r="G16" s="51" t="s">
        <v>1619</v>
      </c>
      <c r="H16" s="61" t="s">
        <v>1620</v>
      </c>
      <c r="I16" s="61" t="s">
        <v>1620</v>
      </c>
      <c r="J16" s="62" t="s">
        <v>1620</v>
      </c>
      <c r="K16" s="62" t="s">
        <v>1620</v>
      </c>
      <c r="L16" s="62" t="s">
        <v>1620</v>
      </c>
      <c r="M16" s="63" t="s">
        <v>1620</v>
      </c>
      <c r="N16" s="63" t="s">
        <v>1620</v>
      </c>
      <c r="O16" s="63" t="s">
        <v>1620</v>
      </c>
      <c r="P16" s="64" t="s">
        <v>1620</v>
      </c>
      <c r="Q16" s="64" t="s">
        <v>1620</v>
      </c>
      <c r="R16" s="64" t="s">
        <v>1620</v>
      </c>
      <c r="S16" s="61" t="s">
        <v>1620</v>
      </c>
      <c r="T16" s="126" t="s">
        <v>1621</v>
      </c>
      <c r="U16" s="3"/>
      <c r="V16" s="33">
        <f t="shared" si="0"/>
        <v>596</v>
      </c>
      <c r="W16" s="15">
        <f t="shared" si="1"/>
        <v>580</v>
      </c>
      <c r="X16" s="15">
        <f t="shared" si="2"/>
        <v>570</v>
      </c>
      <c r="Y16" s="15">
        <f t="shared" si="3"/>
        <v>560</v>
      </c>
      <c r="Z16" s="15">
        <f t="shared" si="4"/>
        <v>550</v>
      </c>
      <c r="AA16" s="15">
        <f t="shared" si="5"/>
        <v>500</v>
      </c>
      <c r="AB16" s="15">
        <f t="shared" si="6"/>
        <v>460</v>
      </c>
      <c r="AC16" s="15">
        <f t="shared" si="7"/>
        <v>400</v>
      </c>
      <c r="AD16" s="15">
        <f t="shared" si="8"/>
        <v>0</v>
      </c>
    </row>
    <row r="17" spans="1:30" ht="16.5" customHeight="1" thickBot="1">
      <c r="A17" s="3">
        <v>6</v>
      </c>
      <c r="B17" s="3"/>
      <c r="C17" s="19" t="s">
        <v>2629</v>
      </c>
      <c r="D17" s="215" t="s">
        <v>1628</v>
      </c>
      <c r="E17" s="31" t="s">
        <v>1618</v>
      </c>
      <c r="F17" s="55">
        <v>300</v>
      </c>
      <c r="G17" s="51" t="s">
        <v>1619</v>
      </c>
      <c r="H17" s="61" t="s">
        <v>1620</v>
      </c>
      <c r="I17" s="61" t="s">
        <v>1620</v>
      </c>
      <c r="J17" s="62" t="s">
        <v>1620</v>
      </c>
      <c r="K17" s="62" t="s">
        <v>1620</v>
      </c>
      <c r="L17" s="62" t="s">
        <v>1620</v>
      </c>
      <c r="M17" s="63" t="s">
        <v>1620</v>
      </c>
      <c r="N17" s="63" t="s">
        <v>1620</v>
      </c>
      <c r="O17" s="63" t="s">
        <v>1620</v>
      </c>
      <c r="P17" s="64" t="s">
        <v>1620</v>
      </c>
      <c r="Q17" s="64" t="s">
        <v>1620</v>
      </c>
      <c r="R17" s="64" t="s">
        <v>1620</v>
      </c>
      <c r="S17" s="61" t="s">
        <v>1620</v>
      </c>
      <c r="T17" s="126" t="s">
        <v>1623</v>
      </c>
      <c r="U17" s="3"/>
      <c r="V17" s="33">
        <f t="shared" si="0"/>
        <v>895</v>
      </c>
      <c r="W17" s="15">
        <f t="shared" si="1"/>
        <v>870</v>
      </c>
      <c r="X17" s="15">
        <f t="shared" si="2"/>
        <v>855</v>
      </c>
      <c r="Y17" s="15">
        <f t="shared" si="3"/>
        <v>840</v>
      </c>
      <c r="Z17" s="15">
        <f t="shared" si="4"/>
        <v>825</v>
      </c>
      <c r="AA17" s="15">
        <f t="shared" si="5"/>
        <v>750</v>
      </c>
      <c r="AB17" s="15">
        <f t="shared" si="6"/>
        <v>690</v>
      </c>
      <c r="AC17" s="15">
        <f t="shared" si="7"/>
        <v>600</v>
      </c>
      <c r="AD17" s="15">
        <f t="shared" si="8"/>
        <v>0</v>
      </c>
    </row>
    <row r="18" spans="1:30" ht="16.5" customHeight="1" thickBot="1">
      <c r="A18" s="3">
        <v>7</v>
      </c>
      <c r="B18" s="3"/>
      <c r="C18" s="19" t="s">
        <v>2629</v>
      </c>
      <c r="D18" s="215" t="s">
        <v>1629</v>
      </c>
      <c r="E18" s="31" t="s">
        <v>1618</v>
      </c>
      <c r="F18" s="55">
        <v>2000</v>
      </c>
      <c r="G18" s="51" t="s">
        <v>1626</v>
      </c>
      <c r="H18" s="61" t="s">
        <v>1620</v>
      </c>
      <c r="I18" s="61" t="s">
        <v>1620</v>
      </c>
      <c r="J18" s="62" t="s">
        <v>1620</v>
      </c>
      <c r="K18" s="62" t="s">
        <v>1620</v>
      </c>
      <c r="L18" s="62" t="s">
        <v>1620</v>
      </c>
      <c r="M18" s="63" t="s">
        <v>1620</v>
      </c>
      <c r="N18" s="63" t="s">
        <v>1620</v>
      </c>
      <c r="O18" s="63" t="s">
        <v>1620</v>
      </c>
      <c r="P18" s="64" t="s">
        <v>1620</v>
      </c>
      <c r="Q18" s="64" t="s">
        <v>1620</v>
      </c>
      <c r="R18" s="64" t="s">
        <v>1620</v>
      </c>
      <c r="S18" s="61" t="s">
        <v>1620</v>
      </c>
      <c r="T18" s="126" t="s">
        <v>1630</v>
      </c>
      <c r="U18" s="3"/>
      <c r="V18" s="33">
        <f t="shared" si="0"/>
        <v>5968</v>
      </c>
      <c r="W18" s="15">
        <f t="shared" si="1"/>
        <v>5800</v>
      </c>
      <c r="X18" s="15">
        <f t="shared" si="2"/>
        <v>5700</v>
      </c>
      <c r="Y18" s="15">
        <f t="shared" si="3"/>
        <v>5600</v>
      </c>
      <c r="Z18" s="15">
        <f t="shared" si="4"/>
        <v>5500</v>
      </c>
      <c r="AA18" s="15">
        <f t="shared" si="5"/>
        <v>5000</v>
      </c>
      <c r="AB18" s="15">
        <f t="shared" si="6"/>
        <v>4600</v>
      </c>
      <c r="AC18" s="15">
        <f t="shared" si="7"/>
        <v>4000</v>
      </c>
      <c r="AD18" s="15">
        <f t="shared" si="8"/>
        <v>0</v>
      </c>
    </row>
    <row r="19" spans="1:30" ht="16.5" customHeight="1" thickBot="1">
      <c r="A19" s="3">
        <v>8</v>
      </c>
      <c r="B19" s="3"/>
      <c r="C19" s="19" t="s">
        <v>2626</v>
      </c>
      <c r="D19" s="215" t="s">
        <v>1631</v>
      </c>
      <c r="E19" s="31" t="s">
        <v>1618</v>
      </c>
      <c r="F19" s="55">
        <v>1300</v>
      </c>
      <c r="G19" s="51" t="s">
        <v>1619</v>
      </c>
      <c r="H19" s="61" t="s">
        <v>1620</v>
      </c>
      <c r="I19" s="61" t="s">
        <v>1620</v>
      </c>
      <c r="J19" s="62" t="s">
        <v>1620</v>
      </c>
      <c r="K19" s="62" t="s">
        <v>1620</v>
      </c>
      <c r="L19" s="62" t="s">
        <v>1620</v>
      </c>
      <c r="M19" s="63" t="s">
        <v>1620</v>
      </c>
      <c r="N19" s="63" t="s">
        <v>1620</v>
      </c>
      <c r="O19" s="63" t="s">
        <v>1620</v>
      </c>
      <c r="P19" s="64" t="s">
        <v>1620</v>
      </c>
      <c r="Q19" s="64" t="s">
        <v>1620</v>
      </c>
      <c r="R19" s="64" t="s">
        <v>1620</v>
      </c>
      <c r="S19" s="61" t="s">
        <v>1620</v>
      </c>
      <c r="T19" s="126" t="s">
        <v>1630</v>
      </c>
      <c r="U19" s="3"/>
      <c r="V19" s="33">
        <f t="shared" si="0"/>
        <v>3879</v>
      </c>
      <c r="W19" s="15">
        <f t="shared" si="1"/>
        <v>3770</v>
      </c>
      <c r="X19" s="15">
        <f t="shared" si="2"/>
        <v>3705</v>
      </c>
      <c r="Y19" s="15">
        <f t="shared" si="3"/>
        <v>3640</v>
      </c>
      <c r="Z19" s="15">
        <f t="shared" si="4"/>
        <v>3575</v>
      </c>
      <c r="AA19" s="15">
        <f t="shared" si="5"/>
        <v>3250</v>
      </c>
      <c r="AB19" s="15">
        <f t="shared" si="6"/>
        <v>2990</v>
      </c>
      <c r="AC19" s="15">
        <f t="shared" si="7"/>
        <v>2600</v>
      </c>
      <c r="AD19" s="15">
        <f t="shared" si="8"/>
        <v>0</v>
      </c>
    </row>
    <row r="20" spans="1:30" ht="16.5" customHeight="1" thickBot="1">
      <c r="A20" s="3">
        <v>9</v>
      </c>
      <c r="B20" s="3"/>
      <c r="C20" s="19" t="s">
        <v>2626</v>
      </c>
      <c r="D20" s="215" t="s">
        <v>1632</v>
      </c>
      <c r="E20" s="31" t="s">
        <v>1618</v>
      </c>
      <c r="F20" s="55">
        <v>1300</v>
      </c>
      <c r="G20" s="51" t="s">
        <v>1605</v>
      </c>
      <c r="H20" s="61" t="s">
        <v>1620</v>
      </c>
      <c r="I20" s="61" t="s">
        <v>1620</v>
      </c>
      <c r="J20" s="62" t="s">
        <v>1620</v>
      </c>
      <c r="K20" s="62" t="s">
        <v>1620</v>
      </c>
      <c r="L20" s="62" t="s">
        <v>1620</v>
      </c>
      <c r="M20" s="63" t="s">
        <v>1620</v>
      </c>
      <c r="N20" s="63" t="s">
        <v>1620</v>
      </c>
      <c r="O20" s="63" t="s">
        <v>1620</v>
      </c>
      <c r="P20" s="64" t="s">
        <v>1620</v>
      </c>
      <c r="Q20" s="64" t="s">
        <v>1620</v>
      </c>
      <c r="R20" s="64" t="s">
        <v>1620</v>
      </c>
      <c r="S20" s="61" t="s">
        <v>1620</v>
      </c>
      <c r="T20" s="126" t="s">
        <v>1630</v>
      </c>
      <c r="U20" s="3"/>
      <c r="V20" s="33">
        <f t="shared" si="0"/>
        <v>3879</v>
      </c>
      <c r="W20" s="15">
        <f t="shared" si="1"/>
        <v>3770</v>
      </c>
      <c r="X20" s="15">
        <f t="shared" si="2"/>
        <v>3705</v>
      </c>
      <c r="Y20" s="15">
        <f t="shared" si="3"/>
        <v>3640</v>
      </c>
      <c r="Z20" s="15">
        <f t="shared" si="4"/>
        <v>3575</v>
      </c>
      <c r="AA20" s="15">
        <f t="shared" si="5"/>
        <v>3250</v>
      </c>
      <c r="AB20" s="15">
        <f t="shared" si="6"/>
        <v>2990</v>
      </c>
      <c r="AC20" s="15">
        <f t="shared" si="7"/>
        <v>2600</v>
      </c>
      <c r="AD20" s="15">
        <f t="shared" si="8"/>
        <v>0</v>
      </c>
    </row>
    <row r="21" spans="1:30" ht="16.5" customHeight="1" thickBot="1">
      <c r="A21" s="3">
        <v>10</v>
      </c>
      <c r="B21" s="3"/>
      <c r="C21" s="19" t="s">
        <v>2626</v>
      </c>
      <c r="D21" s="215" t="s">
        <v>1633</v>
      </c>
      <c r="E21" s="31" t="s">
        <v>2659</v>
      </c>
      <c r="F21" s="55">
        <v>300</v>
      </c>
      <c r="G21" s="51" t="s">
        <v>1619</v>
      </c>
      <c r="H21" s="61"/>
      <c r="I21" s="61"/>
      <c r="J21" s="62"/>
      <c r="K21" s="62" t="s">
        <v>1620</v>
      </c>
      <c r="L21" s="62" t="s">
        <v>1620</v>
      </c>
      <c r="M21" s="63" t="s">
        <v>1620</v>
      </c>
      <c r="N21" s="63" t="s">
        <v>1620</v>
      </c>
      <c r="O21" s="63" t="s">
        <v>1620</v>
      </c>
      <c r="P21" s="64"/>
      <c r="Q21" s="64"/>
      <c r="R21" s="64"/>
      <c r="S21" s="61"/>
      <c r="T21" s="126" t="s">
        <v>1630</v>
      </c>
      <c r="U21" s="3"/>
      <c r="V21" s="33">
        <f t="shared" si="0"/>
        <v>895</v>
      </c>
      <c r="W21" s="15">
        <f t="shared" si="1"/>
        <v>870</v>
      </c>
      <c r="X21" s="15">
        <f t="shared" si="2"/>
        <v>855</v>
      </c>
      <c r="Y21" s="15">
        <f t="shared" si="3"/>
        <v>840</v>
      </c>
      <c r="Z21" s="15">
        <f t="shared" si="4"/>
        <v>825</v>
      </c>
      <c r="AA21" s="15">
        <f t="shared" si="5"/>
        <v>750</v>
      </c>
      <c r="AB21" s="15">
        <f t="shared" si="6"/>
        <v>690</v>
      </c>
      <c r="AC21" s="15">
        <f t="shared" si="7"/>
        <v>600</v>
      </c>
      <c r="AD21" s="15">
        <f t="shared" si="8"/>
        <v>0</v>
      </c>
    </row>
    <row r="22" spans="1:30" ht="16.5" customHeight="1" thickBot="1">
      <c r="A22" s="3">
        <v>11</v>
      </c>
      <c r="B22" s="3"/>
      <c r="C22" s="19" t="s">
        <v>2627</v>
      </c>
      <c r="D22" s="215" t="s">
        <v>1634</v>
      </c>
      <c r="E22" s="31" t="s">
        <v>2659</v>
      </c>
      <c r="F22" s="55">
        <v>200</v>
      </c>
      <c r="G22" s="51" t="s">
        <v>1619</v>
      </c>
      <c r="H22" s="61"/>
      <c r="I22" s="61"/>
      <c r="J22" s="62"/>
      <c r="K22" s="62" t="s">
        <v>1620</v>
      </c>
      <c r="L22" s="62" t="s">
        <v>1620</v>
      </c>
      <c r="M22" s="63" t="s">
        <v>1620</v>
      </c>
      <c r="N22" s="63" t="s">
        <v>1620</v>
      </c>
      <c r="O22" s="63" t="s">
        <v>1620</v>
      </c>
      <c r="P22" s="64" t="s">
        <v>1620</v>
      </c>
      <c r="Q22" s="64"/>
      <c r="R22" s="64"/>
      <c r="S22" s="61"/>
      <c r="T22" s="126" t="s">
        <v>1623</v>
      </c>
      <c r="U22" s="3" t="s">
        <v>2648</v>
      </c>
      <c r="V22" s="33">
        <f t="shared" si="0"/>
        <v>596</v>
      </c>
      <c r="W22" s="15">
        <f t="shared" si="1"/>
        <v>580</v>
      </c>
      <c r="X22" s="15">
        <f t="shared" si="2"/>
        <v>570</v>
      </c>
      <c r="Y22" s="15">
        <f t="shared" si="3"/>
        <v>560</v>
      </c>
      <c r="Z22" s="15">
        <f t="shared" si="4"/>
        <v>550</v>
      </c>
      <c r="AA22" s="15">
        <f t="shared" si="5"/>
        <v>500</v>
      </c>
      <c r="AB22" s="15">
        <f t="shared" si="6"/>
        <v>460</v>
      </c>
      <c r="AC22" s="15">
        <f t="shared" si="7"/>
        <v>400</v>
      </c>
      <c r="AD22" s="15">
        <f t="shared" si="8"/>
        <v>0</v>
      </c>
    </row>
    <row r="23" spans="1:30" ht="16.5" customHeight="1" thickBot="1">
      <c r="A23" s="3">
        <v>12</v>
      </c>
      <c r="B23" s="3"/>
      <c r="C23" s="19" t="s">
        <v>2627</v>
      </c>
      <c r="D23" s="215" t="s">
        <v>1635</v>
      </c>
      <c r="E23" s="31" t="s">
        <v>2659</v>
      </c>
      <c r="F23" s="55">
        <v>120</v>
      </c>
      <c r="G23" s="51" t="s">
        <v>1619</v>
      </c>
      <c r="H23" s="61"/>
      <c r="I23" s="61"/>
      <c r="J23" s="62"/>
      <c r="K23" s="62"/>
      <c r="L23" s="62" t="s">
        <v>1620</v>
      </c>
      <c r="M23" s="63" t="s">
        <v>1620</v>
      </c>
      <c r="N23" s="63" t="s">
        <v>1620</v>
      </c>
      <c r="O23" s="63" t="s">
        <v>1620</v>
      </c>
      <c r="P23" s="64"/>
      <c r="Q23" s="64"/>
      <c r="R23" s="64"/>
      <c r="S23" s="61"/>
      <c r="T23" s="126" t="s">
        <v>1623</v>
      </c>
      <c r="U23" s="3"/>
      <c r="V23" s="33">
        <f t="shared" si="0"/>
        <v>358</v>
      </c>
      <c r="W23" s="15">
        <f t="shared" si="1"/>
        <v>348</v>
      </c>
      <c r="X23" s="15">
        <f t="shared" si="2"/>
        <v>342</v>
      </c>
      <c r="Y23" s="15">
        <f t="shared" si="3"/>
        <v>336</v>
      </c>
      <c r="Z23" s="15">
        <f t="shared" si="4"/>
        <v>330</v>
      </c>
      <c r="AA23" s="15">
        <f t="shared" si="5"/>
        <v>300</v>
      </c>
      <c r="AB23" s="15">
        <f t="shared" si="6"/>
        <v>276</v>
      </c>
      <c r="AC23" s="15">
        <f t="shared" si="7"/>
        <v>240</v>
      </c>
      <c r="AD23" s="15">
        <f t="shared" si="8"/>
        <v>0</v>
      </c>
    </row>
    <row r="24" spans="1:30" ht="16.5" customHeight="1" thickBot="1">
      <c r="A24" s="3">
        <v>13</v>
      </c>
      <c r="B24" s="3"/>
      <c r="C24" s="19" t="s">
        <v>2628</v>
      </c>
      <c r="D24" s="215" t="s">
        <v>1636</v>
      </c>
      <c r="E24" s="31" t="s">
        <v>1618</v>
      </c>
      <c r="F24" s="55">
        <v>300</v>
      </c>
      <c r="G24" s="51" t="s">
        <v>1626</v>
      </c>
      <c r="H24" s="61" t="s">
        <v>1620</v>
      </c>
      <c r="I24" s="61" t="s">
        <v>1620</v>
      </c>
      <c r="J24" s="62" t="s">
        <v>1620</v>
      </c>
      <c r="K24" s="62" t="s">
        <v>1620</v>
      </c>
      <c r="L24" s="62" t="s">
        <v>1620</v>
      </c>
      <c r="M24" s="63" t="s">
        <v>1620</v>
      </c>
      <c r="N24" s="63" t="s">
        <v>1620</v>
      </c>
      <c r="O24" s="63" t="s">
        <v>1620</v>
      </c>
      <c r="P24" s="64" t="s">
        <v>1620</v>
      </c>
      <c r="Q24" s="64" t="s">
        <v>1620</v>
      </c>
      <c r="R24" s="64" t="s">
        <v>1620</v>
      </c>
      <c r="S24" s="61" t="s">
        <v>1620</v>
      </c>
      <c r="T24" s="126" t="s">
        <v>1630</v>
      </c>
      <c r="U24" s="3"/>
      <c r="V24" s="33">
        <f t="shared" si="0"/>
        <v>895</v>
      </c>
      <c r="W24" s="15">
        <f t="shared" si="1"/>
        <v>870</v>
      </c>
      <c r="X24" s="15">
        <f t="shared" si="2"/>
        <v>855</v>
      </c>
      <c r="Y24" s="15">
        <f t="shared" si="3"/>
        <v>840</v>
      </c>
      <c r="Z24" s="15">
        <f t="shared" si="4"/>
        <v>825</v>
      </c>
      <c r="AA24" s="15">
        <f t="shared" si="5"/>
        <v>750</v>
      </c>
      <c r="AB24" s="15">
        <f t="shared" si="6"/>
        <v>690</v>
      </c>
      <c r="AC24" s="15">
        <f t="shared" si="7"/>
        <v>600</v>
      </c>
      <c r="AD24" s="15">
        <f t="shared" si="8"/>
        <v>0</v>
      </c>
    </row>
    <row r="25" spans="1:30" ht="16.5" customHeight="1" thickBot="1">
      <c r="A25" s="3">
        <v>14</v>
      </c>
      <c r="B25" s="3"/>
      <c r="C25" s="19" t="s">
        <v>2627</v>
      </c>
      <c r="D25" s="215" t="s">
        <v>1637</v>
      </c>
      <c r="E25" s="31" t="s">
        <v>1618</v>
      </c>
      <c r="F25" s="55">
        <v>300</v>
      </c>
      <c r="G25" s="51" t="s">
        <v>1619</v>
      </c>
      <c r="H25" s="61"/>
      <c r="I25" s="61"/>
      <c r="J25" s="62" t="s">
        <v>1620</v>
      </c>
      <c r="K25" s="62" t="s">
        <v>1620</v>
      </c>
      <c r="L25" s="62" t="s">
        <v>1620</v>
      </c>
      <c r="M25" s="63"/>
      <c r="N25" s="63"/>
      <c r="O25" s="63"/>
      <c r="P25" s="64"/>
      <c r="Q25" s="64"/>
      <c r="R25" s="64"/>
      <c r="S25" s="61"/>
      <c r="T25" s="126" t="s">
        <v>1621</v>
      </c>
      <c r="U25" s="3"/>
      <c r="V25" s="33">
        <f t="shared" si="0"/>
        <v>895</v>
      </c>
      <c r="W25" s="15">
        <f t="shared" si="1"/>
        <v>870</v>
      </c>
      <c r="X25" s="15">
        <f t="shared" si="2"/>
        <v>855</v>
      </c>
      <c r="Y25" s="15">
        <f t="shared" si="3"/>
        <v>840</v>
      </c>
      <c r="Z25" s="15">
        <f t="shared" si="4"/>
        <v>825</v>
      </c>
      <c r="AA25" s="15">
        <f t="shared" si="5"/>
        <v>750</v>
      </c>
      <c r="AB25" s="15">
        <f t="shared" si="6"/>
        <v>690</v>
      </c>
      <c r="AC25" s="15">
        <f t="shared" si="7"/>
        <v>600</v>
      </c>
      <c r="AD25" s="15">
        <f t="shared" si="8"/>
        <v>0</v>
      </c>
    </row>
    <row r="26" spans="1:30" ht="16.5" customHeight="1" thickBot="1">
      <c r="A26" s="3">
        <v>15</v>
      </c>
      <c r="B26" s="3"/>
      <c r="C26" s="19" t="s">
        <v>2630</v>
      </c>
      <c r="D26" s="215" t="s">
        <v>1638</v>
      </c>
      <c r="E26" s="31" t="s">
        <v>1639</v>
      </c>
      <c r="F26" s="55">
        <v>800</v>
      </c>
      <c r="G26" s="51" t="s">
        <v>1626</v>
      </c>
      <c r="H26" s="61"/>
      <c r="I26" s="61"/>
      <c r="J26" s="62"/>
      <c r="K26" s="62"/>
      <c r="L26" s="62" t="s">
        <v>1620</v>
      </c>
      <c r="M26" s="63" t="s">
        <v>1620</v>
      </c>
      <c r="N26" s="63" t="s">
        <v>1620</v>
      </c>
      <c r="O26" s="63" t="s">
        <v>1620</v>
      </c>
      <c r="P26" s="64" t="s">
        <v>1620</v>
      </c>
      <c r="Q26" s="64" t="s">
        <v>1620</v>
      </c>
      <c r="R26" s="64"/>
      <c r="S26" s="61"/>
      <c r="T26" s="126" t="s">
        <v>1623</v>
      </c>
      <c r="U26" s="3"/>
      <c r="V26" s="33">
        <f t="shared" si="0"/>
        <v>2387</v>
      </c>
      <c r="W26" s="15">
        <f t="shared" si="1"/>
        <v>2320</v>
      </c>
      <c r="X26" s="15">
        <f t="shared" si="2"/>
        <v>2280</v>
      </c>
      <c r="Y26" s="15">
        <f t="shared" si="3"/>
        <v>2240</v>
      </c>
      <c r="Z26" s="15">
        <f t="shared" si="4"/>
        <v>2200</v>
      </c>
      <c r="AA26" s="15">
        <f t="shared" si="5"/>
        <v>2000</v>
      </c>
      <c r="AB26" s="15">
        <f t="shared" si="6"/>
        <v>1840</v>
      </c>
      <c r="AC26" s="15">
        <f t="shared" si="7"/>
        <v>1600</v>
      </c>
      <c r="AD26" s="15">
        <f t="shared" si="8"/>
        <v>0</v>
      </c>
    </row>
    <row r="27" spans="1:30" ht="16.5" customHeight="1" thickBot="1">
      <c r="A27" s="3">
        <v>16</v>
      </c>
      <c r="B27" s="3"/>
      <c r="C27" s="19" t="s">
        <v>2631</v>
      </c>
      <c r="D27" s="215" t="s">
        <v>1640</v>
      </c>
      <c r="E27" s="31" t="s">
        <v>1618</v>
      </c>
      <c r="F27" s="55">
        <v>2000</v>
      </c>
      <c r="G27" s="51" t="s">
        <v>1626</v>
      </c>
      <c r="H27" s="61"/>
      <c r="I27" s="61"/>
      <c r="J27" s="62"/>
      <c r="K27" s="62"/>
      <c r="L27" s="62"/>
      <c r="M27" s="63" t="s">
        <v>1620</v>
      </c>
      <c r="N27" s="63" t="s">
        <v>1620</v>
      </c>
      <c r="O27" s="63" t="s">
        <v>1620</v>
      </c>
      <c r="P27" s="64" t="s">
        <v>1620</v>
      </c>
      <c r="Q27" s="64"/>
      <c r="R27" s="64"/>
      <c r="S27" s="61"/>
      <c r="T27" s="126" t="s">
        <v>1623</v>
      </c>
      <c r="U27" s="3" t="s">
        <v>2648</v>
      </c>
      <c r="V27" s="33">
        <f t="shared" si="0"/>
        <v>5968</v>
      </c>
      <c r="W27" s="15">
        <f t="shared" si="1"/>
        <v>5800</v>
      </c>
      <c r="X27" s="15">
        <f t="shared" si="2"/>
        <v>5700</v>
      </c>
      <c r="Y27" s="15">
        <f t="shared" si="3"/>
        <v>5600</v>
      </c>
      <c r="Z27" s="15">
        <f t="shared" si="4"/>
        <v>5500</v>
      </c>
      <c r="AA27" s="15">
        <f t="shared" si="5"/>
        <v>5000</v>
      </c>
      <c r="AB27" s="15">
        <f t="shared" si="6"/>
        <v>4600</v>
      </c>
      <c r="AC27" s="15">
        <f t="shared" si="7"/>
        <v>4000</v>
      </c>
      <c r="AD27" s="15">
        <f t="shared" si="8"/>
        <v>0</v>
      </c>
    </row>
    <row r="28" spans="1:30" ht="16.5" customHeight="1" thickBot="1">
      <c r="A28" s="3">
        <v>17</v>
      </c>
      <c r="B28" s="3"/>
      <c r="C28" s="19" t="s">
        <v>2632</v>
      </c>
      <c r="D28" s="215" t="s">
        <v>1641</v>
      </c>
      <c r="E28" s="31" t="s">
        <v>1639</v>
      </c>
      <c r="F28" s="55">
        <v>5500</v>
      </c>
      <c r="G28" s="51" t="s">
        <v>1605</v>
      </c>
      <c r="H28" s="61"/>
      <c r="I28" s="61"/>
      <c r="J28" s="62"/>
      <c r="K28" s="62"/>
      <c r="L28" s="62"/>
      <c r="M28" s="63" t="s">
        <v>1620</v>
      </c>
      <c r="N28" s="63" t="s">
        <v>1620</v>
      </c>
      <c r="O28" s="63" t="s">
        <v>1620</v>
      </c>
      <c r="P28" s="64"/>
      <c r="Q28" s="64"/>
      <c r="R28" s="64"/>
      <c r="S28" s="61"/>
      <c r="T28" s="126" t="s">
        <v>1623</v>
      </c>
      <c r="U28" s="3"/>
      <c r="V28" s="33">
        <f t="shared" si="0"/>
        <v>16414</v>
      </c>
      <c r="W28" s="15">
        <f t="shared" si="1"/>
        <v>15950</v>
      </c>
      <c r="X28" s="15">
        <f t="shared" si="2"/>
        <v>15675</v>
      </c>
      <c r="Y28" s="15">
        <f t="shared" si="3"/>
        <v>15400</v>
      </c>
      <c r="Z28" s="15">
        <f t="shared" si="4"/>
        <v>15125</v>
      </c>
      <c r="AA28" s="15">
        <f t="shared" si="5"/>
        <v>13750</v>
      </c>
      <c r="AB28" s="15">
        <f t="shared" si="6"/>
        <v>12650</v>
      </c>
      <c r="AC28" s="15">
        <f t="shared" si="7"/>
        <v>11000</v>
      </c>
      <c r="AD28" s="15">
        <f t="shared" si="8"/>
        <v>0</v>
      </c>
    </row>
    <row r="29" spans="1:30" ht="16.5" customHeight="1" thickBot="1">
      <c r="A29" s="3">
        <v>18</v>
      </c>
      <c r="B29" s="3"/>
      <c r="C29" s="19" t="s">
        <v>2627</v>
      </c>
      <c r="D29" s="215" t="s">
        <v>1642</v>
      </c>
      <c r="E29" s="31" t="s">
        <v>1618</v>
      </c>
      <c r="F29" s="55">
        <v>120</v>
      </c>
      <c r="G29" s="51" t="s">
        <v>1605</v>
      </c>
      <c r="H29" s="61" t="s">
        <v>1620</v>
      </c>
      <c r="I29" s="61" t="s">
        <v>1620</v>
      </c>
      <c r="J29" s="62" t="s">
        <v>1620</v>
      </c>
      <c r="K29" s="62" t="s">
        <v>1620</v>
      </c>
      <c r="L29" s="62" t="s">
        <v>1620</v>
      </c>
      <c r="M29" s="63" t="s">
        <v>1620</v>
      </c>
      <c r="N29" s="63" t="s">
        <v>1620</v>
      </c>
      <c r="O29" s="63" t="s">
        <v>1620</v>
      </c>
      <c r="P29" s="64" t="s">
        <v>1620</v>
      </c>
      <c r="Q29" s="64" t="s">
        <v>1620</v>
      </c>
      <c r="R29" s="64" t="s">
        <v>1620</v>
      </c>
      <c r="S29" s="61" t="s">
        <v>1620</v>
      </c>
      <c r="T29" s="126" t="s">
        <v>1623</v>
      </c>
      <c r="U29" s="3"/>
      <c r="V29" s="33">
        <f t="shared" si="0"/>
        <v>358</v>
      </c>
      <c r="W29" s="15">
        <f t="shared" si="1"/>
        <v>348</v>
      </c>
      <c r="X29" s="15">
        <f t="shared" si="2"/>
        <v>342</v>
      </c>
      <c r="Y29" s="15">
        <f t="shared" si="3"/>
        <v>336</v>
      </c>
      <c r="Z29" s="15">
        <f t="shared" si="4"/>
        <v>330</v>
      </c>
      <c r="AA29" s="15">
        <f t="shared" si="5"/>
        <v>300</v>
      </c>
      <c r="AB29" s="15">
        <f t="shared" si="6"/>
        <v>276</v>
      </c>
      <c r="AC29" s="15">
        <f t="shared" si="7"/>
        <v>240</v>
      </c>
      <c r="AD29" s="15">
        <f t="shared" si="8"/>
        <v>0</v>
      </c>
    </row>
    <row r="30" spans="1:30" ht="16.5" customHeight="1" thickBot="1">
      <c r="A30" s="3">
        <v>19</v>
      </c>
      <c r="B30" s="3"/>
      <c r="C30" s="19" t="s">
        <v>2628</v>
      </c>
      <c r="D30" s="215" t="s">
        <v>1643</v>
      </c>
      <c r="E30" s="31" t="s">
        <v>1618</v>
      </c>
      <c r="F30" s="55">
        <v>240</v>
      </c>
      <c r="G30" s="51" t="s">
        <v>1619</v>
      </c>
      <c r="H30" s="61" t="s">
        <v>1620</v>
      </c>
      <c r="I30" s="61" t="s">
        <v>1620</v>
      </c>
      <c r="J30" s="62" t="s">
        <v>1620</v>
      </c>
      <c r="K30" s="62"/>
      <c r="L30" s="62"/>
      <c r="M30" s="63"/>
      <c r="N30" s="63"/>
      <c r="O30" s="63"/>
      <c r="P30" s="64"/>
      <c r="Q30" s="64" t="s">
        <v>1620</v>
      </c>
      <c r="R30" s="64" t="s">
        <v>1620</v>
      </c>
      <c r="S30" s="61" t="s">
        <v>1620</v>
      </c>
      <c r="T30" s="126" t="s">
        <v>1623</v>
      </c>
      <c r="U30" s="3"/>
      <c r="V30" s="33">
        <f t="shared" si="0"/>
        <v>716</v>
      </c>
      <c r="W30" s="15">
        <f t="shared" si="1"/>
        <v>696</v>
      </c>
      <c r="X30" s="15">
        <f t="shared" si="2"/>
        <v>684</v>
      </c>
      <c r="Y30" s="15">
        <f t="shared" si="3"/>
        <v>672</v>
      </c>
      <c r="Z30" s="15">
        <f t="shared" si="4"/>
        <v>660</v>
      </c>
      <c r="AA30" s="15">
        <f t="shared" si="5"/>
        <v>600</v>
      </c>
      <c r="AB30" s="15">
        <f t="shared" si="6"/>
        <v>552</v>
      </c>
      <c r="AC30" s="15">
        <f t="shared" si="7"/>
        <v>480</v>
      </c>
      <c r="AD30" s="15">
        <f t="shared" si="8"/>
        <v>0</v>
      </c>
    </row>
    <row r="31" spans="1:30" ht="16.5" customHeight="1" thickBot="1">
      <c r="A31" s="3">
        <v>20</v>
      </c>
      <c r="B31" s="3"/>
      <c r="C31" s="19" t="s">
        <v>2630</v>
      </c>
      <c r="D31" s="215" t="s">
        <v>1644</v>
      </c>
      <c r="E31" s="31" t="s">
        <v>1618</v>
      </c>
      <c r="F31" s="55">
        <v>300</v>
      </c>
      <c r="G31" s="51" t="s">
        <v>1619</v>
      </c>
      <c r="H31" s="61" t="s">
        <v>1620</v>
      </c>
      <c r="I31" s="61" t="s">
        <v>1620</v>
      </c>
      <c r="J31" s="62" t="s">
        <v>1620</v>
      </c>
      <c r="K31" s="62" t="s">
        <v>1620</v>
      </c>
      <c r="L31" s="62" t="s">
        <v>1620</v>
      </c>
      <c r="M31" s="63" t="s">
        <v>1620</v>
      </c>
      <c r="N31" s="63" t="s">
        <v>1620</v>
      </c>
      <c r="O31" s="63" t="s">
        <v>1620</v>
      </c>
      <c r="P31" s="64" t="s">
        <v>1620</v>
      </c>
      <c r="Q31" s="64" t="s">
        <v>1620</v>
      </c>
      <c r="R31" s="64" t="s">
        <v>1620</v>
      </c>
      <c r="S31" s="61" t="s">
        <v>1620</v>
      </c>
      <c r="T31" s="126" t="s">
        <v>1621</v>
      </c>
      <c r="U31" s="3"/>
      <c r="V31" s="33">
        <f t="shared" si="0"/>
        <v>895</v>
      </c>
      <c r="W31" s="15">
        <f t="shared" si="1"/>
        <v>870</v>
      </c>
      <c r="X31" s="15">
        <f t="shared" si="2"/>
        <v>855</v>
      </c>
      <c r="Y31" s="15">
        <f t="shared" si="3"/>
        <v>840</v>
      </c>
      <c r="Z31" s="15">
        <f t="shared" si="4"/>
        <v>825</v>
      </c>
      <c r="AA31" s="15">
        <f t="shared" si="5"/>
        <v>750</v>
      </c>
      <c r="AB31" s="15">
        <f t="shared" si="6"/>
        <v>690</v>
      </c>
      <c r="AC31" s="15">
        <f t="shared" si="7"/>
        <v>600</v>
      </c>
      <c r="AD31" s="15">
        <f t="shared" si="8"/>
        <v>0</v>
      </c>
    </row>
    <row r="32" spans="1:30" ht="16.5" customHeight="1" thickBot="1">
      <c r="A32" s="3">
        <v>21</v>
      </c>
      <c r="B32" s="3"/>
      <c r="C32" s="19" t="s">
        <v>2632</v>
      </c>
      <c r="D32" s="215" t="s">
        <v>2633</v>
      </c>
      <c r="E32" s="31" t="s">
        <v>1618</v>
      </c>
      <c r="F32" s="55">
        <v>1800</v>
      </c>
      <c r="G32" s="126" t="s">
        <v>1662</v>
      </c>
      <c r="H32" s="61"/>
      <c r="I32" s="61"/>
      <c r="J32" s="62"/>
      <c r="K32" s="62"/>
      <c r="L32" s="62"/>
      <c r="M32" s="63"/>
      <c r="N32" s="63"/>
      <c r="O32" s="63"/>
      <c r="P32" s="64" t="s">
        <v>1620</v>
      </c>
      <c r="Q32" s="64" t="s">
        <v>1620</v>
      </c>
      <c r="R32" s="64" t="s">
        <v>1620</v>
      </c>
      <c r="S32" s="64" t="s">
        <v>1620</v>
      </c>
      <c r="T32" s="126" t="s">
        <v>2661</v>
      </c>
      <c r="U32" s="3"/>
      <c r="V32" s="33">
        <f t="shared" si="0"/>
        <v>5371</v>
      </c>
      <c r="W32" s="15">
        <f t="shared" si="1"/>
        <v>5220</v>
      </c>
      <c r="X32" s="15">
        <f t="shared" si="2"/>
        <v>5130</v>
      </c>
      <c r="Y32" s="15">
        <f t="shared" si="3"/>
        <v>5040</v>
      </c>
      <c r="Z32" s="15">
        <f t="shared" si="4"/>
        <v>4950</v>
      </c>
      <c r="AA32" s="15">
        <f t="shared" si="5"/>
        <v>4500</v>
      </c>
      <c r="AB32" s="15">
        <f t="shared" si="6"/>
        <v>4140</v>
      </c>
      <c r="AC32" s="15">
        <f t="shared" si="7"/>
        <v>3600</v>
      </c>
      <c r="AD32" s="15">
        <f t="shared" si="8"/>
        <v>0</v>
      </c>
    </row>
    <row r="33" spans="1:30" ht="16.5" customHeight="1" thickBot="1">
      <c r="A33" s="3">
        <v>22</v>
      </c>
      <c r="B33" s="3"/>
      <c r="C33" s="19" t="s">
        <v>2627</v>
      </c>
      <c r="D33" s="215" t="s">
        <v>1645</v>
      </c>
      <c r="E33" s="31" t="s">
        <v>1639</v>
      </c>
      <c r="F33" s="55">
        <v>300</v>
      </c>
      <c r="G33" s="51" t="s">
        <v>1619</v>
      </c>
      <c r="H33" s="61" t="s">
        <v>1620</v>
      </c>
      <c r="I33" s="61" t="s">
        <v>1620</v>
      </c>
      <c r="J33" s="62"/>
      <c r="K33" s="62"/>
      <c r="L33" s="62"/>
      <c r="M33" s="63"/>
      <c r="N33" s="63"/>
      <c r="O33" s="63"/>
      <c r="P33" s="64"/>
      <c r="Q33" s="64"/>
      <c r="R33" s="64"/>
      <c r="S33" s="61" t="s">
        <v>1620</v>
      </c>
      <c r="T33" s="126" t="s">
        <v>1621</v>
      </c>
      <c r="U33" s="3"/>
      <c r="V33" s="33">
        <f t="shared" si="0"/>
        <v>895</v>
      </c>
      <c r="W33" s="15">
        <f t="shared" si="1"/>
        <v>870</v>
      </c>
      <c r="X33" s="15">
        <f t="shared" si="2"/>
        <v>855</v>
      </c>
      <c r="Y33" s="15">
        <f t="shared" si="3"/>
        <v>840</v>
      </c>
      <c r="Z33" s="15">
        <f t="shared" si="4"/>
        <v>825</v>
      </c>
      <c r="AA33" s="15">
        <f t="shared" si="5"/>
        <v>750</v>
      </c>
      <c r="AB33" s="15">
        <f t="shared" si="6"/>
        <v>690</v>
      </c>
      <c r="AC33" s="15">
        <f t="shared" si="7"/>
        <v>600</v>
      </c>
      <c r="AD33" s="15">
        <f t="shared" si="8"/>
        <v>0</v>
      </c>
    </row>
    <row r="34" spans="1:30" ht="16.5" customHeight="1" thickBot="1">
      <c r="A34" s="3">
        <v>23</v>
      </c>
      <c r="B34" s="3"/>
      <c r="C34" s="19" t="s">
        <v>2628</v>
      </c>
      <c r="D34" s="215" t="s">
        <v>1646</v>
      </c>
      <c r="E34" s="31" t="s">
        <v>1618</v>
      </c>
      <c r="F34" s="55">
        <v>900</v>
      </c>
      <c r="G34" s="51" t="s">
        <v>1619</v>
      </c>
      <c r="H34" s="61"/>
      <c r="I34" s="61"/>
      <c r="J34" s="62"/>
      <c r="K34" s="62"/>
      <c r="L34" s="62"/>
      <c r="M34" s="63"/>
      <c r="N34" s="63" t="s">
        <v>1620</v>
      </c>
      <c r="O34" s="63" t="s">
        <v>1620</v>
      </c>
      <c r="P34" s="64" t="s">
        <v>1620</v>
      </c>
      <c r="Q34" s="64"/>
      <c r="R34" s="64"/>
      <c r="S34" s="61"/>
      <c r="T34" s="126" t="s">
        <v>1623</v>
      </c>
      <c r="U34" s="3" t="s">
        <v>2650</v>
      </c>
      <c r="V34" s="33">
        <f t="shared" si="0"/>
        <v>2685</v>
      </c>
      <c r="W34" s="15">
        <f t="shared" si="1"/>
        <v>2610</v>
      </c>
      <c r="X34" s="15">
        <f t="shared" si="2"/>
        <v>2565</v>
      </c>
      <c r="Y34" s="15">
        <f t="shared" si="3"/>
        <v>2520</v>
      </c>
      <c r="Z34" s="15">
        <f t="shared" si="4"/>
        <v>2475</v>
      </c>
      <c r="AA34" s="15">
        <f t="shared" si="5"/>
        <v>2250</v>
      </c>
      <c r="AB34" s="15">
        <f t="shared" si="6"/>
        <v>2070</v>
      </c>
      <c r="AC34" s="15">
        <f t="shared" si="7"/>
        <v>1800</v>
      </c>
      <c r="AD34" s="15">
        <f t="shared" si="8"/>
        <v>0</v>
      </c>
    </row>
    <row r="35" spans="1:30" ht="16.5" customHeight="1" thickBot="1">
      <c r="A35" s="3">
        <v>24</v>
      </c>
      <c r="B35" s="3"/>
      <c r="C35" s="19" t="s">
        <v>2628</v>
      </c>
      <c r="D35" s="215" t="s">
        <v>1647</v>
      </c>
      <c r="E35" s="31" t="s">
        <v>1618</v>
      </c>
      <c r="F35" s="55">
        <v>1000</v>
      </c>
      <c r="G35" s="126" t="s">
        <v>1662</v>
      </c>
      <c r="H35" s="61"/>
      <c r="I35" s="61"/>
      <c r="J35" s="62" t="s">
        <v>1620</v>
      </c>
      <c r="K35" s="62" t="s">
        <v>1620</v>
      </c>
      <c r="L35" s="62" t="s">
        <v>1620</v>
      </c>
      <c r="M35" s="63" t="s">
        <v>1620</v>
      </c>
      <c r="N35" s="63"/>
      <c r="O35" s="63"/>
      <c r="P35" s="64" t="s">
        <v>1620</v>
      </c>
      <c r="Q35" s="64" t="s">
        <v>1620</v>
      </c>
      <c r="R35" s="64" t="s">
        <v>1620</v>
      </c>
      <c r="S35" s="61"/>
      <c r="T35" s="126" t="s">
        <v>1623</v>
      </c>
      <c r="U35" s="3" t="s">
        <v>2664</v>
      </c>
      <c r="V35" s="33">
        <f t="shared" si="0"/>
        <v>2984</v>
      </c>
      <c r="W35" s="15">
        <f t="shared" si="1"/>
        <v>2900</v>
      </c>
      <c r="X35" s="15">
        <f t="shared" si="2"/>
        <v>2850</v>
      </c>
      <c r="Y35" s="15">
        <f t="shared" si="3"/>
        <v>2800</v>
      </c>
      <c r="Z35" s="15">
        <f t="shared" si="4"/>
        <v>2750</v>
      </c>
      <c r="AA35" s="15">
        <f t="shared" si="5"/>
        <v>2500</v>
      </c>
      <c r="AB35" s="15">
        <f t="shared" si="6"/>
        <v>2300</v>
      </c>
      <c r="AC35" s="15">
        <f t="shared" si="7"/>
        <v>2000</v>
      </c>
      <c r="AD35" s="15">
        <f t="shared" si="8"/>
        <v>0</v>
      </c>
    </row>
    <row r="36" spans="1:30" ht="16.5" customHeight="1" thickBot="1">
      <c r="A36" s="3">
        <v>25</v>
      </c>
      <c r="B36" s="3"/>
      <c r="C36" s="19" t="s">
        <v>2628</v>
      </c>
      <c r="D36" s="215" t="s">
        <v>1648</v>
      </c>
      <c r="E36" s="31" t="s">
        <v>1649</v>
      </c>
      <c r="F36" s="55">
        <v>3800</v>
      </c>
      <c r="G36" s="126" t="s">
        <v>1662</v>
      </c>
      <c r="H36" s="61"/>
      <c r="I36" s="61"/>
      <c r="J36" s="62" t="s">
        <v>1620</v>
      </c>
      <c r="K36" s="62" t="s">
        <v>1620</v>
      </c>
      <c r="L36" s="62" t="s">
        <v>1620</v>
      </c>
      <c r="M36" s="63" t="s">
        <v>1620</v>
      </c>
      <c r="N36" s="63"/>
      <c r="O36" s="63"/>
      <c r="P36" s="64" t="s">
        <v>1620</v>
      </c>
      <c r="Q36" s="64" t="s">
        <v>1620</v>
      </c>
      <c r="R36" s="64" t="s">
        <v>1620</v>
      </c>
      <c r="S36" s="61"/>
      <c r="T36" s="126" t="s">
        <v>1630</v>
      </c>
      <c r="U36" s="3" t="s">
        <v>2664</v>
      </c>
      <c r="V36" s="33">
        <f t="shared" si="0"/>
        <v>11340</v>
      </c>
      <c r="W36" s="15">
        <f t="shared" si="1"/>
        <v>11020</v>
      </c>
      <c r="X36" s="15">
        <f t="shared" si="2"/>
        <v>10830</v>
      </c>
      <c r="Y36" s="15">
        <f t="shared" si="3"/>
        <v>10640</v>
      </c>
      <c r="Z36" s="15">
        <f t="shared" si="4"/>
        <v>10450</v>
      </c>
      <c r="AA36" s="15">
        <f t="shared" si="5"/>
        <v>9500</v>
      </c>
      <c r="AB36" s="15">
        <f t="shared" si="6"/>
        <v>8740</v>
      </c>
      <c r="AC36" s="15">
        <f t="shared" si="7"/>
        <v>7600</v>
      </c>
      <c r="AD36" s="15">
        <f t="shared" si="8"/>
        <v>0</v>
      </c>
    </row>
    <row r="37" spans="1:30" ht="16.5" customHeight="1" thickBot="1">
      <c r="A37" s="3">
        <v>26</v>
      </c>
      <c r="B37" s="3"/>
      <c r="C37" s="19" t="s">
        <v>2629</v>
      </c>
      <c r="D37" s="215" t="s">
        <v>1650</v>
      </c>
      <c r="E37" s="31" t="s">
        <v>1618</v>
      </c>
      <c r="F37" s="55">
        <v>800</v>
      </c>
      <c r="G37" s="51" t="s">
        <v>1651</v>
      </c>
      <c r="H37" s="61"/>
      <c r="I37" s="61"/>
      <c r="J37" s="62" t="s">
        <v>1620</v>
      </c>
      <c r="K37" s="62" t="s">
        <v>1620</v>
      </c>
      <c r="L37" s="62" t="s">
        <v>1620</v>
      </c>
      <c r="M37" s="63" t="s">
        <v>1620</v>
      </c>
      <c r="N37" s="63"/>
      <c r="O37" s="63"/>
      <c r="P37" s="64" t="s">
        <v>1620</v>
      </c>
      <c r="Q37" s="64" t="s">
        <v>1620</v>
      </c>
      <c r="R37" s="64" t="s">
        <v>1620</v>
      </c>
      <c r="S37" s="61"/>
      <c r="T37" s="126" t="s">
        <v>1623</v>
      </c>
      <c r="U37" s="3" t="s">
        <v>2664</v>
      </c>
      <c r="V37" s="33">
        <f t="shared" si="0"/>
        <v>2387</v>
      </c>
      <c r="W37" s="15">
        <f t="shared" si="1"/>
        <v>2320</v>
      </c>
      <c r="X37" s="15">
        <f t="shared" si="2"/>
        <v>2280</v>
      </c>
      <c r="Y37" s="15">
        <f t="shared" si="3"/>
        <v>2240</v>
      </c>
      <c r="Z37" s="15">
        <f t="shared" si="4"/>
        <v>2200</v>
      </c>
      <c r="AA37" s="15">
        <f t="shared" si="5"/>
        <v>2000</v>
      </c>
      <c r="AB37" s="15">
        <f t="shared" si="6"/>
        <v>1840</v>
      </c>
      <c r="AC37" s="15">
        <f t="shared" si="7"/>
        <v>1600</v>
      </c>
      <c r="AD37" s="15">
        <f t="shared" si="8"/>
        <v>0</v>
      </c>
    </row>
    <row r="38" spans="1:30" ht="16.5" customHeight="1" thickBot="1">
      <c r="A38" s="3">
        <v>27</v>
      </c>
      <c r="B38" s="3"/>
      <c r="C38" s="19" t="s">
        <v>2634</v>
      </c>
      <c r="D38" s="215" t="s">
        <v>1652</v>
      </c>
      <c r="E38" s="31" t="s">
        <v>1618</v>
      </c>
      <c r="F38" s="55">
        <v>15000</v>
      </c>
      <c r="G38" s="51" t="s">
        <v>1626</v>
      </c>
      <c r="H38" s="61" t="s">
        <v>1620</v>
      </c>
      <c r="I38" s="61" t="s">
        <v>1620</v>
      </c>
      <c r="J38" s="62"/>
      <c r="K38" s="62"/>
      <c r="L38" s="62"/>
      <c r="M38" s="63"/>
      <c r="N38" s="63"/>
      <c r="O38" s="63"/>
      <c r="P38" s="64"/>
      <c r="Q38" s="64"/>
      <c r="R38" s="64"/>
      <c r="S38" s="61" t="s">
        <v>1620</v>
      </c>
      <c r="T38" s="126" t="s">
        <v>1630</v>
      </c>
      <c r="U38" s="3"/>
      <c r="V38" s="33">
        <f t="shared" si="0"/>
        <v>44766</v>
      </c>
      <c r="W38" s="15">
        <f t="shared" si="1"/>
        <v>43500</v>
      </c>
      <c r="X38" s="15">
        <f t="shared" si="2"/>
        <v>42750</v>
      </c>
      <c r="Y38" s="15">
        <f t="shared" si="3"/>
        <v>42000</v>
      </c>
      <c r="Z38" s="15">
        <f t="shared" si="4"/>
        <v>41250</v>
      </c>
      <c r="AA38" s="15">
        <f t="shared" si="5"/>
        <v>37500</v>
      </c>
      <c r="AB38" s="15">
        <f t="shared" si="6"/>
        <v>34500</v>
      </c>
      <c r="AC38" s="15">
        <f t="shared" si="7"/>
        <v>30000</v>
      </c>
      <c r="AD38" s="15">
        <f t="shared" si="8"/>
        <v>0</v>
      </c>
    </row>
    <row r="39" spans="1:30" ht="16.5" customHeight="1" thickBot="1">
      <c r="A39" s="3">
        <v>28</v>
      </c>
      <c r="B39" s="3"/>
      <c r="C39" s="19" t="s">
        <v>2629</v>
      </c>
      <c r="D39" s="215" t="s">
        <v>1653</v>
      </c>
      <c r="E39" s="31" t="s">
        <v>1618</v>
      </c>
      <c r="F39" s="55">
        <v>700</v>
      </c>
      <c r="G39" s="51" t="s">
        <v>1619</v>
      </c>
      <c r="H39" s="61"/>
      <c r="I39" s="61"/>
      <c r="J39" s="62"/>
      <c r="K39" s="62"/>
      <c r="L39" s="62"/>
      <c r="M39" s="63"/>
      <c r="N39" s="63"/>
      <c r="O39" s="63"/>
      <c r="P39" s="64" t="s">
        <v>1620</v>
      </c>
      <c r="Q39" s="64"/>
      <c r="R39" s="64"/>
      <c r="S39" s="61"/>
      <c r="T39" s="126" t="s">
        <v>1654</v>
      </c>
      <c r="U39" s="3" t="s">
        <v>2649</v>
      </c>
      <c r="V39" s="33">
        <f t="shared" si="0"/>
        <v>2089</v>
      </c>
      <c r="W39" s="15">
        <f t="shared" si="1"/>
        <v>2030</v>
      </c>
      <c r="X39" s="15">
        <f t="shared" si="2"/>
        <v>1995</v>
      </c>
      <c r="Y39" s="15">
        <f t="shared" si="3"/>
        <v>1960</v>
      </c>
      <c r="Z39" s="15">
        <f t="shared" si="4"/>
        <v>1925</v>
      </c>
      <c r="AA39" s="15">
        <f t="shared" si="5"/>
        <v>1750</v>
      </c>
      <c r="AB39" s="15">
        <f t="shared" si="6"/>
        <v>1610</v>
      </c>
      <c r="AC39" s="15">
        <f t="shared" si="7"/>
        <v>1400</v>
      </c>
      <c r="AD39" s="15">
        <f t="shared" si="8"/>
        <v>0</v>
      </c>
    </row>
    <row r="40" spans="1:30" ht="16.5" customHeight="1" thickBot="1">
      <c r="A40" s="3">
        <v>29</v>
      </c>
      <c r="B40" s="3"/>
      <c r="C40" s="19" t="s">
        <v>2634</v>
      </c>
      <c r="D40" s="215" t="s">
        <v>1655</v>
      </c>
      <c r="E40" s="31" t="s">
        <v>1618</v>
      </c>
      <c r="F40" s="55">
        <v>1800</v>
      </c>
      <c r="G40" s="51" t="s">
        <v>1619</v>
      </c>
      <c r="H40" s="61"/>
      <c r="I40" s="61"/>
      <c r="J40" s="62"/>
      <c r="K40" s="62"/>
      <c r="L40" s="62"/>
      <c r="M40" s="63"/>
      <c r="N40" s="63"/>
      <c r="O40" s="63"/>
      <c r="P40" s="64" t="s">
        <v>1620</v>
      </c>
      <c r="Q40" s="64"/>
      <c r="R40" s="64"/>
      <c r="S40" s="61"/>
      <c r="T40" s="126" t="s">
        <v>1630</v>
      </c>
      <c r="U40" s="3" t="s">
        <v>2649</v>
      </c>
      <c r="V40" s="33">
        <f t="shared" si="0"/>
        <v>5371</v>
      </c>
      <c r="W40" s="15">
        <f t="shared" si="1"/>
        <v>5220</v>
      </c>
      <c r="X40" s="15">
        <f t="shared" si="2"/>
        <v>5130</v>
      </c>
      <c r="Y40" s="15">
        <f t="shared" si="3"/>
        <v>5040</v>
      </c>
      <c r="Z40" s="15">
        <f t="shared" si="4"/>
        <v>4950</v>
      </c>
      <c r="AA40" s="15">
        <f t="shared" si="5"/>
        <v>4500</v>
      </c>
      <c r="AB40" s="15">
        <f t="shared" si="6"/>
        <v>4140</v>
      </c>
      <c r="AC40" s="15">
        <f t="shared" si="7"/>
        <v>3600</v>
      </c>
      <c r="AD40" s="15">
        <f t="shared" si="8"/>
        <v>0</v>
      </c>
    </row>
    <row r="41" spans="1:30" ht="16.5" customHeight="1" thickBot="1">
      <c r="A41" s="3">
        <v>30</v>
      </c>
      <c r="B41" s="3"/>
      <c r="C41" s="19" t="s">
        <v>2626</v>
      </c>
      <c r="D41" s="215" t="s">
        <v>1656</v>
      </c>
      <c r="E41" s="31" t="s">
        <v>1618</v>
      </c>
      <c r="F41" s="55">
        <v>1300</v>
      </c>
      <c r="G41" s="51" t="s">
        <v>1605</v>
      </c>
      <c r="H41" s="61"/>
      <c r="I41" s="61"/>
      <c r="J41" s="62"/>
      <c r="K41" s="62" t="s">
        <v>1620</v>
      </c>
      <c r="L41" s="62" t="s">
        <v>1620</v>
      </c>
      <c r="M41" s="63" t="s">
        <v>1620</v>
      </c>
      <c r="N41" s="63" t="s">
        <v>1620</v>
      </c>
      <c r="O41" s="63" t="s">
        <v>1620</v>
      </c>
      <c r="P41" s="64" t="s">
        <v>1620</v>
      </c>
      <c r="Q41" s="64" t="s">
        <v>1620</v>
      </c>
      <c r="R41" s="64" t="s">
        <v>1620</v>
      </c>
      <c r="S41" s="61"/>
      <c r="T41" s="126" t="s">
        <v>1630</v>
      </c>
      <c r="U41" s="3"/>
      <c r="V41" s="33">
        <f t="shared" si="0"/>
        <v>3879</v>
      </c>
      <c r="W41" s="15">
        <f t="shared" si="1"/>
        <v>3770</v>
      </c>
      <c r="X41" s="15">
        <f t="shared" si="2"/>
        <v>3705</v>
      </c>
      <c r="Y41" s="15">
        <f t="shared" si="3"/>
        <v>3640</v>
      </c>
      <c r="Z41" s="15">
        <f t="shared" si="4"/>
        <v>3575</v>
      </c>
      <c r="AA41" s="15">
        <f t="shared" si="5"/>
        <v>3250</v>
      </c>
      <c r="AB41" s="15">
        <f t="shared" si="6"/>
        <v>2990</v>
      </c>
      <c r="AC41" s="15">
        <f t="shared" si="7"/>
        <v>2600</v>
      </c>
      <c r="AD41" s="15">
        <f t="shared" si="8"/>
        <v>0</v>
      </c>
    </row>
    <row r="42" spans="1:30" ht="16.5" customHeight="1" thickBot="1">
      <c r="A42" s="3">
        <v>31</v>
      </c>
      <c r="B42" s="3"/>
      <c r="C42" s="19" t="s">
        <v>2635</v>
      </c>
      <c r="D42" s="215" t="s">
        <v>1657</v>
      </c>
      <c r="E42" s="31" t="s">
        <v>1618</v>
      </c>
      <c r="F42" s="55">
        <v>3000</v>
      </c>
      <c r="G42" s="51" t="s">
        <v>1626</v>
      </c>
      <c r="H42" s="61"/>
      <c r="I42" s="61"/>
      <c r="J42" s="62"/>
      <c r="K42" s="62"/>
      <c r="L42" s="62" t="s">
        <v>1620</v>
      </c>
      <c r="M42" s="63" t="s">
        <v>1620</v>
      </c>
      <c r="N42" s="63" t="s">
        <v>1620</v>
      </c>
      <c r="O42" s="63" t="s">
        <v>1620</v>
      </c>
      <c r="P42" s="64" t="s">
        <v>1620</v>
      </c>
      <c r="Q42" s="64" t="s">
        <v>1620</v>
      </c>
      <c r="R42" s="64"/>
      <c r="S42" s="61"/>
      <c r="T42" s="126" t="s">
        <v>1630</v>
      </c>
      <c r="U42" s="3"/>
      <c r="V42" s="33">
        <f t="shared" si="0"/>
        <v>8953</v>
      </c>
      <c r="W42" s="15">
        <f t="shared" si="1"/>
        <v>8700</v>
      </c>
      <c r="X42" s="15">
        <f t="shared" si="2"/>
        <v>8550</v>
      </c>
      <c r="Y42" s="15">
        <f t="shared" si="3"/>
        <v>8400</v>
      </c>
      <c r="Z42" s="15">
        <f t="shared" si="4"/>
        <v>8250</v>
      </c>
      <c r="AA42" s="15">
        <f t="shared" si="5"/>
        <v>7500</v>
      </c>
      <c r="AB42" s="15">
        <f t="shared" si="6"/>
        <v>6900</v>
      </c>
      <c r="AC42" s="15">
        <f t="shared" si="7"/>
        <v>6000</v>
      </c>
      <c r="AD42" s="15">
        <f t="shared" si="8"/>
        <v>0</v>
      </c>
    </row>
    <row r="43" spans="1:30" ht="16.5" customHeight="1" thickBot="1">
      <c r="A43" s="3">
        <v>32</v>
      </c>
      <c r="B43" s="3"/>
      <c r="C43" s="19" t="s">
        <v>2626</v>
      </c>
      <c r="D43" s="215" t="s">
        <v>2636</v>
      </c>
      <c r="E43" s="31" t="s">
        <v>1618</v>
      </c>
      <c r="F43" s="55">
        <v>500</v>
      </c>
      <c r="G43" s="94" t="s">
        <v>2651</v>
      </c>
      <c r="H43" s="61"/>
      <c r="I43" s="61"/>
      <c r="J43" s="62"/>
      <c r="K43" s="62" t="s">
        <v>1620</v>
      </c>
      <c r="L43" s="62" t="s">
        <v>1620</v>
      </c>
      <c r="M43" s="63" t="s">
        <v>1620</v>
      </c>
      <c r="N43" s="63" t="s">
        <v>1620</v>
      </c>
      <c r="O43" s="63" t="s">
        <v>1620</v>
      </c>
      <c r="P43" s="64" t="s">
        <v>1620</v>
      </c>
      <c r="Q43" s="64" t="s">
        <v>1620</v>
      </c>
      <c r="R43" s="64" t="s">
        <v>1620</v>
      </c>
      <c r="S43" s="61"/>
      <c r="T43" s="126" t="s">
        <v>2661</v>
      </c>
      <c r="U43" s="3"/>
      <c r="V43" s="33">
        <f t="shared" si="0"/>
        <v>1492</v>
      </c>
      <c r="W43" s="15">
        <f t="shared" si="1"/>
        <v>1450</v>
      </c>
      <c r="X43" s="15">
        <f t="shared" si="2"/>
        <v>1425</v>
      </c>
      <c r="Y43" s="15">
        <f t="shared" si="3"/>
        <v>1400</v>
      </c>
      <c r="Z43" s="15">
        <f t="shared" si="4"/>
        <v>1375</v>
      </c>
      <c r="AA43" s="15">
        <f t="shared" si="5"/>
        <v>1250</v>
      </c>
      <c r="AB43" s="15">
        <f t="shared" si="6"/>
        <v>1150</v>
      </c>
      <c r="AC43" s="15">
        <f t="shared" si="7"/>
        <v>1000</v>
      </c>
      <c r="AD43" s="15">
        <f t="shared" si="8"/>
        <v>0</v>
      </c>
    </row>
    <row r="44" spans="1:30" ht="16.5" customHeight="1" thickBot="1">
      <c r="A44" s="3">
        <v>33</v>
      </c>
      <c r="B44" s="3"/>
      <c r="C44" s="19" t="s">
        <v>2637</v>
      </c>
      <c r="D44" s="215" t="s">
        <v>1658</v>
      </c>
      <c r="E44" s="31" t="s">
        <v>1618</v>
      </c>
      <c r="F44" s="55">
        <v>2500</v>
      </c>
      <c r="G44" s="51" t="s">
        <v>1659</v>
      </c>
      <c r="H44" s="61"/>
      <c r="I44" s="61"/>
      <c r="J44" s="62"/>
      <c r="K44" s="62"/>
      <c r="L44" s="62"/>
      <c r="M44" s="63" t="s">
        <v>1620</v>
      </c>
      <c r="N44" s="63" t="s">
        <v>1620</v>
      </c>
      <c r="O44" s="63" t="s">
        <v>1620</v>
      </c>
      <c r="P44" s="64" t="s">
        <v>1620</v>
      </c>
      <c r="Q44" s="64"/>
      <c r="R44" s="64"/>
      <c r="S44" s="61"/>
      <c r="T44" s="126" t="s">
        <v>1630</v>
      </c>
      <c r="U44" s="3" t="s">
        <v>2650</v>
      </c>
      <c r="V44" s="33">
        <f t="shared" si="0"/>
        <v>7461</v>
      </c>
      <c r="W44" s="15">
        <f t="shared" si="1"/>
        <v>7250</v>
      </c>
      <c r="X44" s="15">
        <f t="shared" si="2"/>
        <v>7125</v>
      </c>
      <c r="Y44" s="15">
        <f t="shared" si="3"/>
        <v>7000</v>
      </c>
      <c r="Z44" s="15">
        <f t="shared" si="4"/>
        <v>6875</v>
      </c>
      <c r="AA44" s="15">
        <f t="shared" si="5"/>
        <v>6250</v>
      </c>
      <c r="AB44" s="15">
        <f t="shared" si="6"/>
        <v>5750</v>
      </c>
      <c r="AC44" s="15">
        <f t="shared" si="7"/>
        <v>5000</v>
      </c>
      <c r="AD44" s="15">
        <f t="shared" si="8"/>
        <v>0</v>
      </c>
    </row>
    <row r="45" spans="1:30" ht="16.5" customHeight="1" thickBot="1">
      <c r="A45" s="3">
        <v>34</v>
      </c>
      <c r="B45" s="3"/>
      <c r="C45" s="19" t="s">
        <v>2630</v>
      </c>
      <c r="D45" s="215" t="s">
        <v>1660</v>
      </c>
      <c r="E45" s="31" t="s">
        <v>1618</v>
      </c>
      <c r="F45" s="55">
        <v>10000</v>
      </c>
      <c r="G45" s="51" t="s">
        <v>1626</v>
      </c>
      <c r="H45" s="61"/>
      <c r="I45" s="61"/>
      <c r="J45" s="62"/>
      <c r="K45" s="62"/>
      <c r="L45" s="62"/>
      <c r="M45" s="63" t="s">
        <v>1620</v>
      </c>
      <c r="N45" s="63" t="s">
        <v>1620</v>
      </c>
      <c r="O45" s="63" t="s">
        <v>1620</v>
      </c>
      <c r="P45" s="64" t="s">
        <v>1620</v>
      </c>
      <c r="Q45" s="64"/>
      <c r="R45" s="64"/>
      <c r="S45" s="61"/>
      <c r="T45" s="126" t="s">
        <v>1630</v>
      </c>
      <c r="U45" s="3" t="s">
        <v>2650</v>
      </c>
      <c r="V45" s="33">
        <f t="shared" si="0"/>
        <v>29844</v>
      </c>
      <c r="W45" s="15">
        <f t="shared" si="1"/>
        <v>29000</v>
      </c>
      <c r="X45" s="15">
        <f t="shared" si="2"/>
        <v>28500</v>
      </c>
      <c r="Y45" s="15">
        <f t="shared" si="3"/>
        <v>28000</v>
      </c>
      <c r="Z45" s="15">
        <f t="shared" si="4"/>
        <v>27500</v>
      </c>
      <c r="AA45" s="15">
        <f t="shared" si="5"/>
        <v>25000</v>
      </c>
      <c r="AB45" s="15">
        <f t="shared" si="6"/>
        <v>23000</v>
      </c>
      <c r="AC45" s="15">
        <f t="shared" si="7"/>
        <v>20000</v>
      </c>
      <c r="AD45" s="15">
        <f t="shared" si="8"/>
        <v>0</v>
      </c>
    </row>
    <row r="46" spans="1:30" ht="16.5" customHeight="1" thickBot="1">
      <c r="A46" s="3">
        <v>35</v>
      </c>
      <c r="B46" s="3"/>
      <c r="C46" s="19" t="s">
        <v>2638</v>
      </c>
      <c r="D46" s="215" t="s">
        <v>1661</v>
      </c>
      <c r="E46" s="31" t="s">
        <v>1618</v>
      </c>
      <c r="F46" s="55">
        <v>15000</v>
      </c>
      <c r="G46" s="51" t="s">
        <v>1662</v>
      </c>
      <c r="H46" s="61"/>
      <c r="I46" s="61"/>
      <c r="J46" s="62"/>
      <c r="K46" s="62"/>
      <c r="L46" s="62"/>
      <c r="M46" s="63" t="s">
        <v>1620</v>
      </c>
      <c r="N46" s="63" t="s">
        <v>1620</v>
      </c>
      <c r="O46" s="63" t="s">
        <v>1620</v>
      </c>
      <c r="P46" s="64" t="s">
        <v>1620</v>
      </c>
      <c r="Q46" s="64"/>
      <c r="R46" s="64"/>
      <c r="S46" s="61"/>
      <c r="T46" s="126" t="s">
        <v>1630</v>
      </c>
      <c r="U46" s="3"/>
      <c r="V46" s="33">
        <f t="shared" ref="V46:V75" si="9">ROUNDDOWN(F46*2.9844,0)</f>
        <v>44766</v>
      </c>
      <c r="W46" s="15">
        <f t="shared" ref="W46:W75" si="10">ROUNDDOWN(F46*2.9,0)</f>
        <v>43500</v>
      </c>
      <c r="X46" s="15">
        <f t="shared" ref="X46:X75" si="11">ROUNDDOWN(F46*2.85,0)</f>
        <v>42750</v>
      </c>
      <c r="Y46" s="15">
        <f t="shared" ref="Y46:Y75" si="12">ROUNDDOWN(F46*2.8,0)</f>
        <v>42000</v>
      </c>
      <c r="Z46" s="15">
        <f t="shared" ref="Z46:Z75" si="13">ROUNDDOWN(F46*2.75,0)</f>
        <v>41250</v>
      </c>
      <c r="AA46" s="15">
        <f t="shared" ref="AA46:AA75" si="14">ROUNDDOWN(F46*2.5,0)</f>
        <v>37500</v>
      </c>
      <c r="AB46" s="15">
        <f t="shared" ref="AB46:AB75" si="15">ROUNDDOWN(F46*2.3,0)</f>
        <v>34500</v>
      </c>
      <c r="AC46" s="15">
        <f t="shared" ref="AC46:AC75" si="16">ROUNDDOWN(F46*2,0)</f>
        <v>30000</v>
      </c>
      <c r="AD46" s="15">
        <f t="shared" ref="AD46:AD75" si="17">ROUNDDOWN(F46*0,0)</f>
        <v>0</v>
      </c>
    </row>
    <row r="47" spans="1:30" ht="16.5" customHeight="1" thickBot="1">
      <c r="A47" s="3">
        <v>36</v>
      </c>
      <c r="B47" s="3"/>
      <c r="C47" s="19" t="s">
        <v>2639</v>
      </c>
      <c r="D47" s="215" t="s">
        <v>1663</v>
      </c>
      <c r="E47" s="31" t="s">
        <v>1639</v>
      </c>
      <c r="F47" s="55">
        <v>6000</v>
      </c>
      <c r="G47" s="51" t="s">
        <v>1626</v>
      </c>
      <c r="H47" s="61"/>
      <c r="I47" s="61"/>
      <c r="J47" s="62"/>
      <c r="K47" s="62"/>
      <c r="L47" s="62"/>
      <c r="M47" s="63" t="s">
        <v>1620</v>
      </c>
      <c r="N47" s="63" t="s">
        <v>1620</v>
      </c>
      <c r="O47" s="63" t="s">
        <v>1620</v>
      </c>
      <c r="P47" s="64" t="s">
        <v>1620</v>
      </c>
      <c r="Q47" s="64"/>
      <c r="R47" s="64"/>
      <c r="S47" s="61"/>
      <c r="T47" s="126" t="s">
        <v>1630</v>
      </c>
      <c r="U47" s="3"/>
      <c r="V47" s="33">
        <f t="shared" si="9"/>
        <v>17906</v>
      </c>
      <c r="W47" s="15">
        <f t="shared" si="10"/>
        <v>17400</v>
      </c>
      <c r="X47" s="15">
        <f t="shared" si="11"/>
        <v>17100</v>
      </c>
      <c r="Y47" s="15">
        <f t="shared" si="12"/>
        <v>16800</v>
      </c>
      <c r="Z47" s="15">
        <f t="shared" si="13"/>
        <v>16500</v>
      </c>
      <c r="AA47" s="15">
        <f t="shared" si="14"/>
        <v>15000</v>
      </c>
      <c r="AB47" s="15">
        <f t="shared" si="15"/>
        <v>13800</v>
      </c>
      <c r="AC47" s="15">
        <f t="shared" si="16"/>
        <v>12000</v>
      </c>
      <c r="AD47" s="15">
        <f t="shared" si="17"/>
        <v>0</v>
      </c>
    </row>
    <row r="48" spans="1:30" ht="16.5" customHeight="1" thickBot="1">
      <c r="A48" s="3">
        <v>37</v>
      </c>
      <c r="B48" s="3"/>
      <c r="C48" s="19" t="s">
        <v>2639</v>
      </c>
      <c r="D48" s="215" t="s">
        <v>1664</v>
      </c>
      <c r="E48" s="31" t="s">
        <v>1618</v>
      </c>
      <c r="F48" s="55">
        <v>10000</v>
      </c>
      <c r="G48" s="51" t="s">
        <v>1626</v>
      </c>
      <c r="H48" s="61"/>
      <c r="I48" s="61"/>
      <c r="J48" s="62"/>
      <c r="K48" s="62"/>
      <c r="L48" s="62"/>
      <c r="M48" s="63"/>
      <c r="N48" s="63" t="s">
        <v>1620</v>
      </c>
      <c r="O48" s="63" t="s">
        <v>1620</v>
      </c>
      <c r="P48" s="64" t="s">
        <v>1620</v>
      </c>
      <c r="Q48" s="64"/>
      <c r="R48" s="64"/>
      <c r="S48" s="61"/>
      <c r="T48" s="126" t="s">
        <v>1630</v>
      </c>
      <c r="U48" s="3"/>
      <c r="V48" s="33">
        <f t="shared" si="9"/>
        <v>29844</v>
      </c>
      <c r="W48" s="15">
        <f t="shared" si="10"/>
        <v>29000</v>
      </c>
      <c r="X48" s="15">
        <f t="shared" si="11"/>
        <v>28500</v>
      </c>
      <c r="Y48" s="15">
        <f t="shared" si="12"/>
        <v>28000</v>
      </c>
      <c r="Z48" s="15">
        <f t="shared" si="13"/>
        <v>27500</v>
      </c>
      <c r="AA48" s="15">
        <f t="shared" si="14"/>
        <v>25000</v>
      </c>
      <c r="AB48" s="15">
        <f t="shared" si="15"/>
        <v>23000</v>
      </c>
      <c r="AC48" s="15">
        <f t="shared" si="16"/>
        <v>20000</v>
      </c>
      <c r="AD48" s="15">
        <f t="shared" si="17"/>
        <v>0</v>
      </c>
    </row>
    <row r="49" spans="1:30" ht="16.5" customHeight="1" thickBot="1">
      <c r="A49" s="3">
        <v>38</v>
      </c>
      <c r="B49" s="3"/>
      <c r="C49" s="19" t="s">
        <v>2635</v>
      </c>
      <c r="D49" s="215" t="s">
        <v>1665</v>
      </c>
      <c r="E49" s="31" t="s">
        <v>1666</v>
      </c>
      <c r="F49" s="55">
        <v>1000</v>
      </c>
      <c r="G49" s="51" t="s">
        <v>1619</v>
      </c>
      <c r="H49" s="61" t="s">
        <v>1620</v>
      </c>
      <c r="I49" s="61" t="s">
        <v>1620</v>
      </c>
      <c r="J49" s="62"/>
      <c r="K49" s="62"/>
      <c r="L49" s="62"/>
      <c r="M49" s="63"/>
      <c r="N49" s="63"/>
      <c r="O49" s="63"/>
      <c r="P49" s="64"/>
      <c r="Q49" s="64"/>
      <c r="R49" s="64"/>
      <c r="S49" s="61" t="s">
        <v>1620</v>
      </c>
      <c r="T49" s="126" t="s">
        <v>1623</v>
      </c>
      <c r="U49" s="3"/>
      <c r="V49" s="33">
        <f t="shared" si="9"/>
        <v>2984</v>
      </c>
      <c r="W49" s="15">
        <f t="shared" si="10"/>
        <v>2900</v>
      </c>
      <c r="X49" s="15">
        <f t="shared" si="11"/>
        <v>2850</v>
      </c>
      <c r="Y49" s="15">
        <f t="shared" si="12"/>
        <v>2800</v>
      </c>
      <c r="Z49" s="15">
        <f t="shared" si="13"/>
        <v>2750</v>
      </c>
      <c r="AA49" s="15">
        <f t="shared" si="14"/>
        <v>2500</v>
      </c>
      <c r="AB49" s="15">
        <f t="shared" si="15"/>
        <v>2300</v>
      </c>
      <c r="AC49" s="15">
        <f t="shared" si="16"/>
        <v>2000</v>
      </c>
      <c r="AD49" s="15">
        <f t="shared" si="17"/>
        <v>0</v>
      </c>
    </row>
    <row r="50" spans="1:30" ht="16.5" customHeight="1" thickBot="1">
      <c r="A50" s="3">
        <v>39</v>
      </c>
      <c r="B50" s="3"/>
      <c r="C50" s="19" t="s">
        <v>2627</v>
      </c>
      <c r="D50" s="215" t="s">
        <v>1667</v>
      </c>
      <c r="E50" s="31" t="s">
        <v>1666</v>
      </c>
      <c r="F50" s="55">
        <v>100</v>
      </c>
      <c r="G50" s="51" t="s">
        <v>1619</v>
      </c>
      <c r="H50" s="61"/>
      <c r="I50" s="61"/>
      <c r="J50" s="62"/>
      <c r="K50" s="62"/>
      <c r="L50" s="62"/>
      <c r="M50" s="63"/>
      <c r="N50" s="63"/>
      <c r="O50" s="63" t="s">
        <v>1620</v>
      </c>
      <c r="P50" s="64"/>
      <c r="Q50" s="64"/>
      <c r="R50" s="64"/>
      <c r="S50" s="61"/>
      <c r="T50" s="126" t="s">
        <v>1621</v>
      </c>
      <c r="U50" s="3" t="s">
        <v>2655</v>
      </c>
      <c r="V50" s="33">
        <f t="shared" si="9"/>
        <v>298</v>
      </c>
      <c r="W50" s="15">
        <f t="shared" si="10"/>
        <v>290</v>
      </c>
      <c r="X50" s="15">
        <f t="shared" si="11"/>
        <v>285</v>
      </c>
      <c r="Y50" s="15">
        <f t="shared" si="12"/>
        <v>280</v>
      </c>
      <c r="Z50" s="15">
        <f t="shared" si="13"/>
        <v>275</v>
      </c>
      <c r="AA50" s="15">
        <f t="shared" si="14"/>
        <v>250</v>
      </c>
      <c r="AB50" s="15">
        <f t="shared" si="15"/>
        <v>230</v>
      </c>
      <c r="AC50" s="15">
        <f t="shared" si="16"/>
        <v>200</v>
      </c>
      <c r="AD50" s="15">
        <f t="shared" si="17"/>
        <v>0</v>
      </c>
    </row>
    <row r="51" spans="1:30" ht="16.5" customHeight="1" thickBot="1">
      <c r="A51" s="3">
        <v>40</v>
      </c>
      <c r="B51" s="3"/>
      <c r="C51" s="19" t="s">
        <v>2635</v>
      </c>
      <c r="D51" s="215" t="s">
        <v>1668</v>
      </c>
      <c r="E51" s="31" t="s">
        <v>1666</v>
      </c>
      <c r="F51" s="55">
        <v>1100</v>
      </c>
      <c r="G51" s="51" t="s">
        <v>1619</v>
      </c>
      <c r="H51" s="61"/>
      <c r="I51" s="61"/>
      <c r="J51" s="62"/>
      <c r="K51" s="62" t="s">
        <v>1620</v>
      </c>
      <c r="L51" s="62" t="s">
        <v>1620</v>
      </c>
      <c r="M51" s="63" t="s">
        <v>1620</v>
      </c>
      <c r="N51" s="63" t="s">
        <v>1620</v>
      </c>
      <c r="O51" s="63" t="s">
        <v>1620</v>
      </c>
      <c r="P51" s="64" t="s">
        <v>1620</v>
      </c>
      <c r="Q51" s="64" t="s">
        <v>1620</v>
      </c>
      <c r="R51" s="64" t="s">
        <v>1620</v>
      </c>
      <c r="S51" s="61"/>
      <c r="T51" s="126" t="s">
        <v>1623</v>
      </c>
      <c r="U51" s="3"/>
      <c r="V51" s="33">
        <f t="shared" si="9"/>
        <v>3282</v>
      </c>
      <c r="W51" s="15">
        <f t="shared" si="10"/>
        <v>3190</v>
      </c>
      <c r="X51" s="15">
        <f t="shared" si="11"/>
        <v>3135</v>
      </c>
      <c r="Y51" s="15">
        <f t="shared" si="12"/>
        <v>3080</v>
      </c>
      <c r="Z51" s="15">
        <f t="shared" si="13"/>
        <v>3025</v>
      </c>
      <c r="AA51" s="15">
        <f t="shared" si="14"/>
        <v>2750</v>
      </c>
      <c r="AB51" s="15">
        <f t="shared" si="15"/>
        <v>2530</v>
      </c>
      <c r="AC51" s="15">
        <f t="shared" si="16"/>
        <v>2200</v>
      </c>
      <c r="AD51" s="15">
        <f t="shared" si="17"/>
        <v>0</v>
      </c>
    </row>
    <row r="52" spans="1:30" ht="16.5" customHeight="1" thickBot="1">
      <c r="A52" s="3">
        <v>41</v>
      </c>
      <c r="B52" s="3"/>
      <c r="C52" s="19" t="s">
        <v>2635</v>
      </c>
      <c r="D52" s="215" t="s">
        <v>1669</v>
      </c>
      <c r="E52" s="31" t="s">
        <v>1666</v>
      </c>
      <c r="F52" s="55">
        <v>650</v>
      </c>
      <c r="G52" s="51" t="s">
        <v>1619</v>
      </c>
      <c r="H52" s="61"/>
      <c r="I52" s="61"/>
      <c r="J52" s="62"/>
      <c r="K52" s="62" t="s">
        <v>1620</v>
      </c>
      <c r="L52" s="62" t="s">
        <v>1620</v>
      </c>
      <c r="M52" s="63" t="s">
        <v>1620</v>
      </c>
      <c r="N52" s="63" t="s">
        <v>1620</v>
      </c>
      <c r="O52" s="63" t="s">
        <v>1620</v>
      </c>
      <c r="P52" s="64" t="s">
        <v>1620</v>
      </c>
      <c r="Q52" s="64"/>
      <c r="R52" s="64"/>
      <c r="S52" s="61"/>
      <c r="T52" s="126" t="s">
        <v>1623</v>
      </c>
      <c r="U52" s="3"/>
      <c r="V52" s="33">
        <f t="shared" si="9"/>
        <v>1939</v>
      </c>
      <c r="W52" s="15">
        <f t="shared" si="10"/>
        <v>1885</v>
      </c>
      <c r="X52" s="15">
        <f t="shared" si="11"/>
        <v>1852</v>
      </c>
      <c r="Y52" s="15">
        <f t="shared" si="12"/>
        <v>1820</v>
      </c>
      <c r="Z52" s="15">
        <f t="shared" si="13"/>
        <v>1787</v>
      </c>
      <c r="AA52" s="15">
        <f t="shared" si="14"/>
        <v>1625</v>
      </c>
      <c r="AB52" s="15">
        <f t="shared" si="15"/>
        <v>1495</v>
      </c>
      <c r="AC52" s="15">
        <f t="shared" si="16"/>
        <v>1300</v>
      </c>
      <c r="AD52" s="15">
        <f t="shared" si="17"/>
        <v>0</v>
      </c>
    </row>
    <row r="53" spans="1:30" ht="16.5" customHeight="1" thickBot="1">
      <c r="A53" s="3">
        <v>42</v>
      </c>
      <c r="B53" s="3"/>
      <c r="C53" s="19" t="s">
        <v>2627</v>
      </c>
      <c r="D53" s="215" t="s">
        <v>2640</v>
      </c>
      <c r="E53" s="31" t="s">
        <v>1666</v>
      </c>
      <c r="F53" s="55">
        <v>1000</v>
      </c>
      <c r="G53" s="126" t="s">
        <v>2652</v>
      </c>
      <c r="H53" s="61"/>
      <c r="I53" s="61"/>
      <c r="J53" s="62"/>
      <c r="K53" s="62" t="s">
        <v>1620</v>
      </c>
      <c r="L53" s="62" t="s">
        <v>1620</v>
      </c>
      <c r="M53" s="63" t="s">
        <v>1620</v>
      </c>
      <c r="N53" s="63" t="s">
        <v>1620</v>
      </c>
      <c r="O53" s="63" t="s">
        <v>1620</v>
      </c>
      <c r="P53" s="64" t="s">
        <v>1620</v>
      </c>
      <c r="Q53" s="64"/>
      <c r="R53" s="64"/>
      <c r="S53" s="61"/>
      <c r="T53" s="126" t="s">
        <v>2661</v>
      </c>
      <c r="U53" s="3"/>
      <c r="V53" s="33">
        <f t="shared" si="9"/>
        <v>2984</v>
      </c>
      <c r="W53" s="15">
        <f t="shared" si="10"/>
        <v>2900</v>
      </c>
      <c r="X53" s="15">
        <f t="shared" si="11"/>
        <v>2850</v>
      </c>
      <c r="Y53" s="15">
        <f t="shared" si="12"/>
        <v>2800</v>
      </c>
      <c r="Z53" s="15">
        <f t="shared" si="13"/>
        <v>2750</v>
      </c>
      <c r="AA53" s="15">
        <f t="shared" si="14"/>
        <v>2500</v>
      </c>
      <c r="AB53" s="15">
        <f t="shared" si="15"/>
        <v>2300</v>
      </c>
      <c r="AC53" s="15">
        <f t="shared" si="16"/>
        <v>2000</v>
      </c>
      <c r="AD53" s="15">
        <f t="shared" si="17"/>
        <v>0</v>
      </c>
    </row>
    <row r="54" spans="1:30" ht="16.5" customHeight="1" thickBot="1">
      <c r="A54" s="3">
        <v>43</v>
      </c>
      <c r="B54" s="3"/>
      <c r="C54" s="19" t="s">
        <v>2627</v>
      </c>
      <c r="D54" s="215" t="s">
        <v>2641</v>
      </c>
      <c r="E54" s="31" t="s">
        <v>1666</v>
      </c>
      <c r="F54" s="55">
        <v>1000</v>
      </c>
      <c r="G54" s="126" t="s">
        <v>2652</v>
      </c>
      <c r="H54" s="61"/>
      <c r="I54" s="61"/>
      <c r="J54" s="62"/>
      <c r="K54" s="62" t="s">
        <v>1620</v>
      </c>
      <c r="L54" s="62" t="s">
        <v>1620</v>
      </c>
      <c r="M54" s="63" t="s">
        <v>1620</v>
      </c>
      <c r="N54" s="63" t="s">
        <v>1620</v>
      </c>
      <c r="O54" s="63" t="s">
        <v>1620</v>
      </c>
      <c r="P54" s="64" t="s">
        <v>1620</v>
      </c>
      <c r="Q54" s="64"/>
      <c r="R54" s="64"/>
      <c r="S54" s="61"/>
      <c r="T54" s="126" t="s">
        <v>2654</v>
      </c>
      <c r="U54" s="3"/>
      <c r="V54" s="33">
        <f t="shared" si="9"/>
        <v>2984</v>
      </c>
      <c r="W54" s="15">
        <f t="shared" si="10"/>
        <v>2900</v>
      </c>
      <c r="X54" s="15">
        <f t="shared" si="11"/>
        <v>2850</v>
      </c>
      <c r="Y54" s="15">
        <f t="shared" si="12"/>
        <v>2800</v>
      </c>
      <c r="Z54" s="15">
        <f t="shared" si="13"/>
        <v>2750</v>
      </c>
      <c r="AA54" s="15">
        <f t="shared" si="14"/>
        <v>2500</v>
      </c>
      <c r="AB54" s="15">
        <f t="shared" si="15"/>
        <v>2300</v>
      </c>
      <c r="AC54" s="15">
        <f t="shared" si="16"/>
        <v>2000</v>
      </c>
      <c r="AD54" s="15">
        <f t="shared" si="17"/>
        <v>0</v>
      </c>
    </row>
    <row r="55" spans="1:30" ht="16.5" customHeight="1" thickBot="1">
      <c r="A55" s="3">
        <v>44</v>
      </c>
      <c r="B55" s="3"/>
      <c r="C55" s="19" t="s">
        <v>2634</v>
      </c>
      <c r="D55" s="215" t="s">
        <v>2642</v>
      </c>
      <c r="E55" s="31" t="s">
        <v>1666</v>
      </c>
      <c r="F55" s="55">
        <v>10000</v>
      </c>
      <c r="G55" s="126" t="s">
        <v>2653</v>
      </c>
      <c r="H55" s="61"/>
      <c r="I55" s="61"/>
      <c r="J55" s="62"/>
      <c r="K55" s="62"/>
      <c r="L55" s="62"/>
      <c r="M55" s="63"/>
      <c r="N55" s="63" t="s">
        <v>1620</v>
      </c>
      <c r="O55" s="63" t="s">
        <v>1620</v>
      </c>
      <c r="P55" s="64"/>
      <c r="Q55" s="64"/>
      <c r="R55" s="64"/>
      <c r="S55" s="61"/>
      <c r="T55" s="126" t="s">
        <v>2661</v>
      </c>
      <c r="U55" s="3"/>
      <c r="V55" s="33">
        <f t="shared" si="9"/>
        <v>29844</v>
      </c>
      <c r="W55" s="15">
        <f t="shared" si="10"/>
        <v>29000</v>
      </c>
      <c r="X55" s="15">
        <f t="shared" si="11"/>
        <v>28500</v>
      </c>
      <c r="Y55" s="15">
        <f t="shared" si="12"/>
        <v>28000</v>
      </c>
      <c r="Z55" s="15">
        <f t="shared" si="13"/>
        <v>27500</v>
      </c>
      <c r="AA55" s="15">
        <f t="shared" si="14"/>
        <v>25000</v>
      </c>
      <c r="AB55" s="15">
        <f t="shared" si="15"/>
        <v>23000</v>
      </c>
      <c r="AC55" s="15">
        <f t="shared" si="16"/>
        <v>20000</v>
      </c>
      <c r="AD55" s="15">
        <f t="shared" si="17"/>
        <v>0</v>
      </c>
    </row>
    <row r="56" spans="1:30" ht="16.5" customHeight="1" thickBot="1">
      <c r="A56" s="3">
        <v>45</v>
      </c>
      <c r="B56" s="3"/>
      <c r="C56" s="19" t="s">
        <v>2643</v>
      </c>
      <c r="D56" s="215" t="s">
        <v>1670</v>
      </c>
      <c r="E56" s="31" t="s">
        <v>1666</v>
      </c>
      <c r="F56" s="55">
        <v>400</v>
      </c>
      <c r="G56" s="51" t="s">
        <v>1619</v>
      </c>
      <c r="H56" s="61"/>
      <c r="I56" s="61"/>
      <c r="J56" s="62"/>
      <c r="K56" s="62" t="s">
        <v>1620</v>
      </c>
      <c r="L56" s="62" t="s">
        <v>1620</v>
      </c>
      <c r="M56" s="63" t="s">
        <v>1620</v>
      </c>
      <c r="N56" s="63" t="s">
        <v>1620</v>
      </c>
      <c r="O56" s="63" t="s">
        <v>1620</v>
      </c>
      <c r="P56" s="64" t="s">
        <v>1620</v>
      </c>
      <c r="Q56" s="64" t="s">
        <v>1620</v>
      </c>
      <c r="R56" s="64" t="s">
        <v>1620</v>
      </c>
      <c r="S56" s="61"/>
      <c r="T56" s="126" t="s">
        <v>1623</v>
      </c>
      <c r="U56" s="3"/>
      <c r="V56" s="33">
        <f t="shared" si="9"/>
        <v>1193</v>
      </c>
      <c r="W56" s="15">
        <f t="shared" si="10"/>
        <v>1160</v>
      </c>
      <c r="X56" s="15">
        <f t="shared" si="11"/>
        <v>1140</v>
      </c>
      <c r="Y56" s="15">
        <f t="shared" si="12"/>
        <v>1120</v>
      </c>
      <c r="Z56" s="15">
        <f t="shared" si="13"/>
        <v>1100</v>
      </c>
      <c r="AA56" s="15">
        <f t="shared" si="14"/>
        <v>1000</v>
      </c>
      <c r="AB56" s="15">
        <f t="shared" si="15"/>
        <v>920</v>
      </c>
      <c r="AC56" s="15">
        <f t="shared" si="16"/>
        <v>800</v>
      </c>
      <c r="AD56" s="15">
        <f t="shared" si="17"/>
        <v>0</v>
      </c>
    </row>
    <row r="57" spans="1:30" ht="16.5" customHeight="1" thickBot="1">
      <c r="A57" s="3">
        <v>46</v>
      </c>
      <c r="B57" s="3"/>
      <c r="C57" s="19" t="s">
        <v>2643</v>
      </c>
      <c r="D57" s="215" t="s">
        <v>1671</v>
      </c>
      <c r="E57" s="31" t="s">
        <v>1666</v>
      </c>
      <c r="F57" s="55">
        <v>240</v>
      </c>
      <c r="G57" s="51" t="s">
        <v>1619</v>
      </c>
      <c r="H57" s="61"/>
      <c r="I57" s="61"/>
      <c r="J57" s="62"/>
      <c r="K57" s="62"/>
      <c r="L57" s="62"/>
      <c r="M57" s="63"/>
      <c r="N57" s="63" t="s">
        <v>1620</v>
      </c>
      <c r="O57" s="63" t="s">
        <v>1620</v>
      </c>
      <c r="P57" s="64" t="s">
        <v>1620</v>
      </c>
      <c r="Q57" s="64"/>
      <c r="R57" s="64"/>
      <c r="S57" s="61"/>
      <c r="T57" s="126" t="s">
        <v>1623</v>
      </c>
      <c r="U57" s="3"/>
      <c r="V57" s="33">
        <f t="shared" si="9"/>
        <v>716</v>
      </c>
      <c r="W57" s="15">
        <f t="shared" si="10"/>
        <v>696</v>
      </c>
      <c r="X57" s="15">
        <f t="shared" si="11"/>
        <v>684</v>
      </c>
      <c r="Y57" s="15">
        <f t="shared" si="12"/>
        <v>672</v>
      </c>
      <c r="Z57" s="15">
        <f t="shared" si="13"/>
        <v>660</v>
      </c>
      <c r="AA57" s="15">
        <f t="shared" si="14"/>
        <v>600</v>
      </c>
      <c r="AB57" s="15">
        <f t="shared" si="15"/>
        <v>552</v>
      </c>
      <c r="AC57" s="15">
        <f t="shared" si="16"/>
        <v>480</v>
      </c>
      <c r="AD57" s="15">
        <f t="shared" si="17"/>
        <v>0</v>
      </c>
    </row>
    <row r="58" spans="1:30" ht="16.5" customHeight="1" thickBot="1">
      <c r="A58" s="3">
        <v>47</v>
      </c>
      <c r="B58" s="3"/>
      <c r="C58" s="19" t="s">
        <v>2627</v>
      </c>
      <c r="D58" s="215" t="s">
        <v>1672</v>
      </c>
      <c r="E58" s="31" t="s">
        <v>1666</v>
      </c>
      <c r="F58" s="55">
        <v>150</v>
      </c>
      <c r="G58" s="51" t="s">
        <v>1619</v>
      </c>
      <c r="H58" s="61" t="s">
        <v>1620</v>
      </c>
      <c r="I58" s="61" t="s">
        <v>1620</v>
      </c>
      <c r="J58" s="62" t="s">
        <v>1620</v>
      </c>
      <c r="K58" s="62" t="s">
        <v>1620</v>
      </c>
      <c r="L58" s="62" t="s">
        <v>1620</v>
      </c>
      <c r="M58" s="63" t="s">
        <v>1620</v>
      </c>
      <c r="N58" s="63" t="s">
        <v>1620</v>
      </c>
      <c r="O58" s="63" t="s">
        <v>1620</v>
      </c>
      <c r="P58" s="64" t="s">
        <v>1620</v>
      </c>
      <c r="Q58" s="64" t="s">
        <v>1620</v>
      </c>
      <c r="R58" s="64" t="s">
        <v>1620</v>
      </c>
      <c r="S58" s="61" t="s">
        <v>1620</v>
      </c>
      <c r="T58" s="126" t="s">
        <v>1621</v>
      </c>
      <c r="U58" s="3"/>
      <c r="V58" s="33">
        <f t="shared" si="9"/>
        <v>447</v>
      </c>
      <c r="W58" s="15">
        <f t="shared" si="10"/>
        <v>435</v>
      </c>
      <c r="X58" s="15">
        <f t="shared" si="11"/>
        <v>427</v>
      </c>
      <c r="Y58" s="15">
        <f t="shared" si="12"/>
        <v>420</v>
      </c>
      <c r="Z58" s="15">
        <f t="shared" si="13"/>
        <v>412</v>
      </c>
      <c r="AA58" s="15">
        <f t="shared" si="14"/>
        <v>375</v>
      </c>
      <c r="AB58" s="15">
        <f t="shared" si="15"/>
        <v>345</v>
      </c>
      <c r="AC58" s="15">
        <f t="shared" si="16"/>
        <v>300</v>
      </c>
      <c r="AD58" s="15">
        <f t="shared" si="17"/>
        <v>0</v>
      </c>
    </row>
    <row r="59" spans="1:30" ht="16.5" customHeight="1" thickBot="1">
      <c r="A59" s="3">
        <v>48</v>
      </c>
      <c r="B59" s="3"/>
      <c r="C59" s="19" t="s">
        <v>2628</v>
      </c>
      <c r="D59" s="215" t="s">
        <v>1673</v>
      </c>
      <c r="E59" s="31" t="s">
        <v>1666</v>
      </c>
      <c r="F59" s="55">
        <v>5000</v>
      </c>
      <c r="G59" s="51" t="s">
        <v>1619</v>
      </c>
      <c r="H59" s="61"/>
      <c r="I59" s="61"/>
      <c r="J59" s="62" t="s">
        <v>1620</v>
      </c>
      <c r="K59" s="62" t="s">
        <v>1620</v>
      </c>
      <c r="L59" s="62" t="s">
        <v>1620</v>
      </c>
      <c r="M59" s="63" t="s">
        <v>1620</v>
      </c>
      <c r="N59" s="63" t="s">
        <v>1620</v>
      </c>
      <c r="O59" s="63" t="s">
        <v>1620</v>
      </c>
      <c r="P59" s="64" t="s">
        <v>1620</v>
      </c>
      <c r="Q59" s="64" t="s">
        <v>1620</v>
      </c>
      <c r="R59" s="64" t="s">
        <v>1620</v>
      </c>
      <c r="S59" s="61"/>
      <c r="T59" s="126" t="s">
        <v>1630</v>
      </c>
      <c r="U59" s="3"/>
      <c r="V59" s="33">
        <f t="shared" si="9"/>
        <v>14922</v>
      </c>
      <c r="W59" s="15">
        <f t="shared" si="10"/>
        <v>14500</v>
      </c>
      <c r="X59" s="15">
        <f t="shared" si="11"/>
        <v>14250</v>
      </c>
      <c r="Y59" s="15">
        <f t="shared" si="12"/>
        <v>14000</v>
      </c>
      <c r="Z59" s="15">
        <f t="shared" si="13"/>
        <v>13750</v>
      </c>
      <c r="AA59" s="15">
        <f t="shared" si="14"/>
        <v>12500</v>
      </c>
      <c r="AB59" s="15">
        <f t="shared" si="15"/>
        <v>11500</v>
      </c>
      <c r="AC59" s="15">
        <f t="shared" si="16"/>
        <v>10000</v>
      </c>
      <c r="AD59" s="15">
        <f t="shared" si="17"/>
        <v>0</v>
      </c>
    </row>
    <row r="60" spans="1:30" ht="16.5" customHeight="1" thickBot="1">
      <c r="A60" s="3">
        <v>49</v>
      </c>
      <c r="B60" s="3"/>
      <c r="C60" s="19" t="s">
        <v>2638</v>
      </c>
      <c r="D60" s="215" t="s">
        <v>1674</v>
      </c>
      <c r="E60" s="31" t="s">
        <v>1666</v>
      </c>
      <c r="F60" s="55">
        <v>160</v>
      </c>
      <c r="G60" s="51" t="s">
        <v>1619</v>
      </c>
      <c r="H60" s="61" t="s">
        <v>1620</v>
      </c>
      <c r="I60" s="61" t="s">
        <v>1620</v>
      </c>
      <c r="J60" s="62" t="s">
        <v>1620</v>
      </c>
      <c r="K60" s="62" t="s">
        <v>1620</v>
      </c>
      <c r="L60" s="62" t="s">
        <v>1620</v>
      </c>
      <c r="M60" s="63" t="s">
        <v>1620</v>
      </c>
      <c r="N60" s="63" t="s">
        <v>1620</v>
      </c>
      <c r="O60" s="63" t="s">
        <v>1620</v>
      </c>
      <c r="P60" s="64" t="s">
        <v>1620</v>
      </c>
      <c r="Q60" s="64" t="s">
        <v>1620</v>
      </c>
      <c r="R60" s="64" t="s">
        <v>1620</v>
      </c>
      <c r="S60" s="61" t="s">
        <v>1620</v>
      </c>
      <c r="T60" s="126" t="s">
        <v>1621</v>
      </c>
      <c r="U60" s="3"/>
      <c r="V60" s="33">
        <f t="shared" si="9"/>
        <v>477</v>
      </c>
      <c r="W60" s="15">
        <f t="shared" si="10"/>
        <v>464</v>
      </c>
      <c r="X60" s="15">
        <f t="shared" si="11"/>
        <v>456</v>
      </c>
      <c r="Y60" s="15">
        <f t="shared" si="12"/>
        <v>448</v>
      </c>
      <c r="Z60" s="15">
        <f t="shared" si="13"/>
        <v>440</v>
      </c>
      <c r="AA60" s="15">
        <f t="shared" si="14"/>
        <v>400</v>
      </c>
      <c r="AB60" s="15">
        <f t="shared" si="15"/>
        <v>368</v>
      </c>
      <c r="AC60" s="15">
        <f t="shared" si="16"/>
        <v>320</v>
      </c>
      <c r="AD60" s="15">
        <f t="shared" si="17"/>
        <v>0</v>
      </c>
    </row>
    <row r="61" spans="1:30" ht="16.5" customHeight="1" thickBot="1">
      <c r="A61" s="3">
        <v>50</v>
      </c>
      <c r="B61" s="3"/>
      <c r="C61" s="19" t="s">
        <v>2643</v>
      </c>
      <c r="D61" s="215" t="s">
        <v>1675</v>
      </c>
      <c r="E61" s="31" t="s">
        <v>1666</v>
      </c>
      <c r="F61" s="55">
        <v>3000</v>
      </c>
      <c r="G61" s="51" t="s">
        <v>1619</v>
      </c>
      <c r="H61" s="61" t="s">
        <v>1620</v>
      </c>
      <c r="I61" s="61" t="s">
        <v>1620</v>
      </c>
      <c r="J61" s="62" t="s">
        <v>1620</v>
      </c>
      <c r="K61" s="62" t="s">
        <v>1620</v>
      </c>
      <c r="L61" s="62" t="s">
        <v>1620</v>
      </c>
      <c r="M61" s="63" t="s">
        <v>1620</v>
      </c>
      <c r="N61" s="63" t="s">
        <v>1620</v>
      </c>
      <c r="O61" s="63" t="s">
        <v>1620</v>
      </c>
      <c r="P61" s="64" t="s">
        <v>1620</v>
      </c>
      <c r="Q61" s="64" t="s">
        <v>1620</v>
      </c>
      <c r="R61" s="64" t="s">
        <v>1620</v>
      </c>
      <c r="S61" s="61" t="s">
        <v>1620</v>
      </c>
      <c r="T61" s="126" t="s">
        <v>1623</v>
      </c>
      <c r="U61" s="3"/>
      <c r="V61" s="33">
        <f t="shared" si="9"/>
        <v>8953</v>
      </c>
      <c r="W61" s="15">
        <f t="shared" si="10"/>
        <v>8700</v>
      </c>
      <c r="X61" s="15">
        <f t="shared" si="11"/>
        <v>8550</v>
      </c>
      <c r="Y61" s="15">
        <f t="shared" si="12"/>
        <v>8400</v>
      </c>
      <c r="Z61" s="15">
        <f t="shared" si="13"/>
        <v>8250</v>
      </c>
      <c r="AA61" s="15">
        <f t="shared" si="14"/>
        <v>7500</v>
      </c>
      <c r="AB61" s="15">
        <f t="shared" si="15"/>
        <v>6900</v>
      </c>
      <c r="AC61" s="15">
        <f t="shared" si="16"/>
        <v>6000</v>
      </c>
      <c r="AD61" s="15">
        <f t="shared" si="17"/>
        <v>0</v>
      </c>
    </row>
    <row r="62" spans="1:30" ht="16.5" customHeight="1" thickBot="1">
      <c r="A62" s="3">
        <v>51</v>
      </c>
      <c r="B62" s="3"/>
      <c r="C62" s="19" t="s">
        <v>2643</v>
      </c>
      <c r="D62" s="215" t="s">
        <v>1676</v>
      </c>
      <c r="E62" s="31" t="s">
        <v>1666</v>
      </c>
      <c r="F62" s="55">
        <v>300</v>
      </c>
      <c r="G62" s="51" t="s">
        <v>1619</v>
      </c>
      <c r="H62" s="61" t="s">
        <v>1620</v>
      </c>
      <c r="I62" s="61" t="s">
        <v>1620</v>
      </c>
      <c r="J62" s="62" t="s">
        <v>1620</v>
      </c>
      <c r="K62" s="62" t="s">
        <v>1620</v>
      </c>
      <c r="L62" s="62"/>
      <c r="M62" s="63"/>
      <c r="N62" s="63"/>
      <c r="O62" s="63"/>
      <c r="P62" s="64"/>
      <c r="Q62" s="64" t="s">
        <v>1620</v>
      </c>
      <c r="R62" s="64" t="s">
        <v>1620</v>
      </c>
      <c r="S62" s="61" t="s">
        <v>1620</v>
      </c>
      <c r="T62" s="126" t="s">
        <v>1621</v>
      </c>
      <c r="U62" s="3"/>
      <c r="V62" s="33">
        <f t="shared" si="9"/>
        <v>895</v>
      </c>
      <c r="W62" s="15">
        <f t="shared" si="10"/>
        <v>870</v>
      </c>
      <c r="X62" s="15">
        <f t="shared" si="11"/>
        <v>855</v>
      </c>
      <c r="Y62" s="15">
        <f t="shared" si="12"/>
        <v>840</v>
      </c>
      <c r="Z62" s="15">
        <f t="shared" si="13"/>
        <v>825</v>
      </c>
      <c r="AA62" s="15">
        <f t="shared" si="14"/>
        <v>750</v>
      </c>
      <c r="AB62" s="15">
        <f t="shared" si="15"/>
        <v>690</v>
      </c>
      <c r="AC62" s="15">
        <f t="shared" si="16"/>
        <v>600</v>
      </c>
      <c r="AD62" s="15">
        <f t="shared" si="17"/>
        <v>0</v>
      </c>
    </row>
    <row r="63" spans="1:30" ht="16.5" customHeight="1" thickBot="1">
      <c r="A63" s="3">
        <v>52</v>
      </c>
      <c r="B63" s="3"/>
      <c r="C63" s="19" t="s">
        <v>2630</v>
      </c>
      <c r="D63" s="215" t="s">
        <v>1677</v>
      </c>
      <c r="E63" s="31" t="s">
        <v>1666</v>
      </c>
      <c r="F63" s="55">
        <v>800</v>
      </c>
      <c r="G63" s="51" t="s">
        <v>1619</v>
      </c>
      <c r="H63" s="61" t="s">
        <v>1620</v>
      </c>
      <c r="I63" s="61" t="s">
        <v>1620</v>
      </c>
      <c r="J63" s="62" t="s">
        <v>1620</v>
      </c>
      <c r="K63" s="62" t="s">
        <v>1620</v>
      </c>
      <c r="L63" s="62" t="s">
        <v>1620</v>
      </c>
      <c r="M63" s="63" t="s">
        <v>1620</v>
      </c>
      <c r="N63" s="63" t="s">
        <v>1620</v>
      </c>
      <c r="O63" s="63" t="s">
        <v>1620</v>
      </c>
      <c r="P63" s="64" t="s">
        <v>1620</v>
      </c>
      <c r="Q63" s="64" t="s">
        <v>1620</v>
      </c>
      <c r="R63" s="64" t="s">
        <v>1620</v>
      </c>
      <c r="S63" s="61" t="s">
        <v>1620</v>
      </c>
      <c r="T63" s="126" t="s">
        <v>1623</v>
      </c>
      <c r="U63" s="3"/>
      <c r="V63" s="33">
        <f t="shared" si="9"/>
        <v>2387</v>
      </c>
      <c r="W63" s="15">
        <f t="shared" si="10"/>
        <v>2320</v>
      </c>
      <c r="X63" s="15">
        <f t="shared" si="11"/>
        <v>2280</v>
      </c>
      <c r="Y63" s="15">
        <f t="shared" si="12"/>
        <v>2240</v>
      </c>
      <c r="Z63" s="15">
        <f t="shared" si="13"/>
        <v>2200</v>
      </c>
      <c r="AA63" s="15">
        <f t="shared" si="14"/>
        <v>2000</v>
      </c>
      <c r="AB63" s="15">
        <f t="shared" si="15"/>
        <v>1840</v>
      </c>
      <c r="AC63" s="15">
        <f t="shared" si="16"/>
        <v>1600</v>
      </c>
      <c r="AD63" s="15">
        <f t="shared" si="17"/>
        <v>0</v>
      </c>
    </row>
    <row r="64" spans="1:30" ht="16.5" customHeight="1" thickBot="1">
      <c r="A64" s="3">
        <v>53</v>
      </c>
      <c r="B64" s="3"/>
      <c r="C64" s="19" t="s">
        <v>2643</v>
      </c>
      <c r="D64" s="215" t="s">
        <v>1678</v>
      </c>
      <c r="E64" s="31" t="s">
        <v>1666</v>
      </c>
      <c r="F64" s="55">
        <v>400</v>
      </c>
      <c r="G64" s="51" t="s">
        <v>1619</v>
      </c>
      <c r="H64" s="61" t="s">
        <v>1620</v>
      </c>
      <c r="I64" s="61" t="s">
        <v>1620</v>
      </c>
      <c r="J64" s="62" t="s">
        <v>1620</v>
      </c>
      <c r="K64" s="62" t="s">
        <v>1620</v>
      </c>
      <c r="L64" s="62" t="s">
        <v>1620</v>
      </c>
      <c r="M64" s="63" t="s">
        <v>1620</v>
      </c>
      <c r="N64" s="63" t="s">
        <v>1620</v>
      </c>
      <c r="O64" s="63" t="s">
        <v>1620</v>
      </c>
      <c r="P64" s="64"/>
      <c r="Q64" s="64"/>
      <c r="R64" s="64"/>
      <c r="S64" s="61" t="s">
        <v>1620</v>
      </c>
      <c r="T64" s="126" t="s">
        <v>1623</v>
      </c>
      <c r="U64" s="3" t="s">
        <v>2656</v>
      </c>
      <c r="V64" s="33">
        <f t="shared" si="9"/>
        <v>1193</v>
      </c>
      <c r="W64" s="15">
        <f t="shared" si="10"/>
        <v>1160</v>
      </c>
      <c r="X64" s="15">
        <f t="shared" si="11"/>
        <v>1140</v>
      </c>
      <c r="Y64" s="15">
        <f t="shared" si="12"/>
        <v>1120</v>
      </c>
      <c r="Z64" s="15">
        <f t="shared" si="13"/>
        <v>1100</v>
      </c>
      <c r="AA64" s="15">
        <f t="shared" si="14"/>
        <v>1000</v>
      </c>
      <c r="AB64" s="15">
        <f t="shared" si="15"/>
        <v>920</v>
      </c>
      <c r="AC64" s="15">
        <f t="shared" si="16"/>
        <v>800</v>
      </c>
      <c r="AD64" s="15">
        <f t="shared" si="17"/>
        <v>0</v>
      </c>
    </row>
    <row r="65" spans="1:30" ht="16.5" customHeight="1" thickBot="1">
      <c r="A65" s="3">
        <v>54</v>
      </c>
      <c r="B65" s="3"/>
      <c r="C65" s="19" t="s">
        <v>2643</v>
      </c>
      <c r="D65" s="215" t="s">
        <v>1679</v>
      </c>
      <c r="E65" s="31" t="s">
        <v>1666</v>
      </c>
      <c r="F65" s="55">
        <v>500</v>
      </c>
      <c r="G65" s="51" t="s">
        <v>1619</v>
      </c>
      <c r="H65" s="61" t="s">
        <v>1620</v>
      </c>
      <c r="I65" s="61"/>
      <c r="J65" s="62" t="s">
        <v>1620</v>
      </c>
      <c r="K65" s="62" t="s">
        <v>1620</v>
      </c>
      <c r="L65" s="62" t="s">
        <v>1620</v>
      </c>
      <c r="M65" s="63" t="s">
        <v>1620</v>
      </c>
      <c r="N65" s="63" t="s">
        <v>1620</v>
      </c>
      <c r="O65" s="63"/>
      <c r="P65" s="64" t="s">
        <v>1620</v>
      </c>
      <c r="Q65" s="64" t="s">
        <v>1620</v>
      </c>
      <c r="R65" s="64" t="s">
        <v>1620</v>
      </c>
      <c r="S65" s="61" t="s">
        <v>1620</v>
      </c>
      <c r="T65" s="126" t="s">
        <v>1623</v>
      </c>
      <c r="U65" s="3" t="s">
        <v>2657</v>
      </c>
      <c r="V65" s="33">
        <f t="shared" si="9"/>
        <v>1492</v>
      </c>
      <c r="W65" s="15">
        <f t="shared" si="10"/>
        <v>1450</v>
      </c>
      <c r="X65" s="15">
        <f t="shared" si="11"/>
        <v>1425</v>
      </c>
      <c r="Y65" s="15">
        <f t="shared" si="12"/>
        <v>1400</v>
      </c>
      <c r="Z65" s="15">
        <f t="shared" si="13"/>
        <v>1375</v>
      </c>
      <c r="AA65" s="15">
        <f t="shared" si="14"/>
        <v>1250</v>
      </c>
      <c r="AB65" s="15">
        <f t="shared" si="15"/>
        <v>1150</v>
      </c>
      <c r="AC65" s="15">
        <f t="shared" si="16"/>
        <v>1000</v>
      </c>
      <c r="AD65" s="15">
        <f t="shared" si="17"/>
        <v>0</v>
      </c>
    </row>
    <row r="66" spans="1:30" ht="16.5" customHeight="1" thickBot="1">
      <c r="A66" s="3">
        <v>55</v>
      </c>
      <c r="B66" s="3"/>
      <c r="C66" s="19" t="s">
        <v>2638</v>
      </c>
      <c r="D66" s="215" t="s">
        <v>2644</v>
      </c>
      <c r="E66" s="31" t="s">
        <v>1666</v>
      </c>
      <c r="F66" s="55">
        <v>2500</v>
      </c>
      <c r="G66" s="126" t="s">
        <v>2652</v>
      </c>
      <c r="H66" s="61" t="s">
        <v>1620</v>
      </c>
      <c r="I66" s="61" t="s">
        <v>1620</v>
      </c>
      <c r="J66" s="62"/>
      <c r="K66" s="62"/>
      <c r="L66" s="62"/>
      <c r="M66" s="63"/>
      <c r="N66" s="63"/>
      <c r="O66" s="63"/>
      <c r="P66" s="64"/>
      <c r="Q66" s="64"/>
      <c r="R66" s="64" t="s">
        <v>1620</v>
      </c>
      <c r="S66" s="61" t="s">
        <v>1620</v>
      </c>
      <c r="T66" s="126" t="s">
        <v>2661</v>
      </c>
      <c r="U66" s="3"/>
      <c r="V66" s="33">
        <f t="shared" si="9"/>
        <v>7461</v>
      </c>
      <c r="W66" s="15">
        <f t="shared" si="10"/>
        <v>7250</v>
      </c>
      <c r="X66" s="15">
        <f t="shared" si="11"/>
        <v>7125</v>
      </c>
      <c r="Y66" s="15">
        <f t="shared" si="12"/>
        <v>7000</v>
      </c>
      <c r="Z66" s="15">
        <f t="shared" si="13"/>
        <v>6875</v>
      </c>
      <c r="AA66" s="15">
        <f t="shared" si="14"/>
        <v>6250</v>
      </c>
      <c r="AB66" s="15">
        <f t="shared" si="15"/>
        <v>5750</v>
      </c>
      <c r="AC66" s="15">
        <f t="shared" si="16"/>
        <v>5000</v>
      </c>
      <c r="AD66" s="15">
        <f t="shared" si="17"/>
        <v>0</v>
      </c>
    </row>
    <row r="67" spans="1:30" ht="16.5" customHeight="1" thickBot="1">
      <c r="A67" s="3">
        <v>56</v>
      </c>
      <c r="B67" s="3"/>
      <c r="C67" s="19" t="s">
        <v>2632</v>
      </c>
      <c r="D67" s="215" t="s">
        <v>2645</v>
      </c>
      <c r="E67" s="31" t="s">
        <v>1666</v>
      </c>
      <c r="F67" s="55">
        <v>2000</v>
      </c>
      <c r="G67" s="126" t="s">
        <v>2652</v>
      </c>
      <c r="H67" s="61"/>
      <c r="I67" s="61"/>
      <c r="J67" s="62"/>
      <c r="K67" s="62"/>
      <c r="L67" s="62"/>
      <c r="M67" s="63"/>
      <c r="N67" s="63"/>
      <c r="O67" s="63" t="s">
        <v>1620</v>
      </c>
      <c r="P67" s="64" t="s">
        <v>1620</v>
      </c>
      <c r="Q67" s="64" t="s">
        <v>1620</v>
      </c>
      <c r="R67" s="64"/>
      <c r="S67" s="61"/>
      <c r="T67" s="126" t="s">
        <v>2662</v>
      </c>
      <c r="U67" s="3"/>
      <c r="V67" s="33">
        <f t="shared" si="9"/>
        <v>5968</v>
      </c>
      <c r="W67" s="15">
        <f t="shared" si="10"/>
        <v>5800</v>
      </c>
      <c r="X67" s="15">
        <f t="shared" si="11"/>
        <v>5700</v>
      </c>
      <c r="Y67" s="15">
        <f t="shared" si="12"/>
        <v>5600</v>
      </c>
      <c r="Z67" s="15">
        <f t="shared" si="13"/>
        <v>5500</v>
      </c>
      <c r="AA67" s="15">
        <f t="shared" si="14"/>
        <v>5000</v>
      </c>
      <c r="AB67" s="15">
        <f t="shared" si="15"/>
        <v>4600</v>
      </c>
      <c r="AC67" s="15">
        <f t="shared" si="16"/>
        <v>4000</v>
      </c>
      <c r="AD67" s="15">
        <f t="shared" si="17"/>
        <v>0</v>
      </c>
    </row>
    <row r="68" spans="1:30" ht="16.5" customHeight="1" thickBot="1">
      <c r="A68" s="3">
        <v>57</v>
      </c>
      <c r="B68" s="3"/>
      <c r="C68" s="19" t="s">
        <v>2629</v>
      </c>
      <c r="D68" s="215" t="s">
        <v>1680</v>
      </c>
      <c r="E68" s="31" t="s">
        <v>1666</v>
      </c>
      <c r="F68" s="55">
        <v>2500</v>
      </c>
      <c r="G68" s="51" t="s">
        <v>1626</v>
      </c>
      <c r="H68" s="61" t="s">
        <v>1620</v>
      </c>
      <c r="I68" s="61" t="s">
        <v>1620</v>
      </c>
      <c r="J68" s="62" t="s">
        <v>1620</v>
      </c>
      <c r="K68" s="62"/>
      <c r="L68" s="62"/>
      <c r="M68" s="63"/>
      <c r="N68" s="63"/>
      <c r="O68" s="63"/>
      <c r="P68" s="64"/>
      <c r="Q68" s="64"/>
      <c r="R68" s="64" t="s">
        <v>1620</v>
      </c>
      <c r="S68" s="61" t="s">
        <v>1620</v>
      </c>
      <c r="T68" s="126" t="s">
        <v>1623</v>
      </c>
      <c r="U68" s="3"/>
      <c r="V68" s="33">
        <f t="shared" si="9"/>
        <v>7461</v>
      </c>
      <c r="W68" s="15">
        <f t="shared" si="10"/>
        <v>7250</v>
      </c>
      <c r="X68" s="15">
        <f t="shared" si="11"/>
        <v>7125</v>
      </c>
      <c r="Y68" s="15">
        <f t="shared" si="12"/>
        <v>7000</v>
      </c>
      <c r="Z68" s="15">
        <f t="shared" si="13"/>
        <v>6875</v>
      </c>
      <c r="AA68" s="15">
        <f t="shared" si="14"/>
        <v>6250</v>
      </c>
      <c r="AB68" s="15">
        <f t="shared" si="15"/>
        <v>5750</v>
      </c>
      <c r="AC68" s="15">
        <f t="shared" si="16"/>
        <v>5000</v>
      </c>
      <c r="AD68" s="15">
        <f t="shared" si="17"/>
        <v>0</v>
      </c>
    </row>
    <row r="69" spans="1:30" ht="16.5" customHeight="1" thickBot="1">
      <c r="A69" s="3">
        <v>58</v>
      </c>
      <c r="B69" s="3"/>
      <c r="C69" s="19" t="s">
        <v>2634</v>
      </c>
      <c r="D69" s="215" t="s">
        <v>1681</v>
      </c>
      <c r="E69" s="31" t="s">
        <v>1666</v>
      </c>
      <c r="F69" s="55">
        <v>7000</v>
      </c>
      <c r="G69" s="51" t="s">
        <v>1619</v>
      </c>
      <c r="H69" s="61" t="s">
        <v>1620</v>
      </c>
      <c r="I69" s="61" t="s">
        <v>1620</v>
      </c>
      <c r="J69" s="62" t="s">
        <v>1620</v>
      </c>
      <c r="K69" s="62"/>
      <c r="L69" s="62"/>
      <c r="M69" s="63"/>
      <c r="N69" s="63"/>
      <c r="O69" s="63"/>
      <c r="P69" s="64"/>
      <c r="Q69" s="64"/>
      <c r="R69" s="64" t="s">
        <v>1620</v>
      </c>
      <c r="S69" s="61" t="s">
        <v>1620</v>
      </c>
      <c r="T69" s="126" t="s">
        <v>1630</v>
      </c>
      <c r="U69" s="3"/>
      <c r="V69" s="33">
        <f t="shared" si="9"/>
        <v>20890</v>
      </c>
      <c r="W69" s="15">
        <f t="shared" si="10"/>
        <v>20300</v>
      </c>
      <c r="X69" s="15">
        <f t="shared" si="11"/>
        <v>19950</v>
      </c>
      <c r="Y69" s="15">
        <f t="shared" si="12"/>
        <v>19600</v>
      </c>
      <c r="Z69" s="15">
        <f t="shared" si="13"/>
        <v>19250</v>
      </c>
      <c r="AA69" s="15">
        <f t="shared" si="14"/>
        <v>17500</v>
      </c>
      <c r="AB69" s="15">
        <f t="shared" si="15"/>
        <v>16100</v>
      </c>
      <c r="AC69" s="15">
        <f t="shared" si="16"/>
        <v>14000</v>
      </c>
      <c r="AD69" s="15">
        <f t="shared" si="17"/>
        <v>0</v>
      </c>
    </row>
    <row r="70" spans="1:30" ht="16.5" customHeight="1" thickBot="1">
      <c r="A70" s="3">
        <v>59</v>
      </c>
      <c r="B70" s="3"/>
      <c r="C70" s="19" t="s">
        <v>2639</v>
      </c>
      <c r="D70" s="215" t="s">
        <v>1682</v>
      </c>
      <c r="E70" s="31" t="s">
        <v>1666</v>
      </c>
      <c r="F70" s="55">
        <v>10000</v>
      </c>
      <c r="G70" s="51" t="s">
        <v>1619</v>
      </c>
      <c r="H70" s="61"/>
      <c r="I70" s="61"/>
      <c r="J70" s="62"/>
      <c r="K70" s="62"/>
      <c r="L70" s="62"/>
      <c r="M70" s="63"/>
      <c r="N70" s="63" t="s">
        <v>1620</v>
      </c>
      <c r="O70" s="63" t="s">
        <v>1620</v>
      </c>
      <c r="P70" s="64" t="s">
        <v>1620</v>
      </c>
      <c r="Q70" s="64"/>
      <c r="R70" s="64"/>
      <c r="S70" s="61"/>
      <c r="T70" s="126" t="s">
        <v>1630</v>
      </c>
      <c r="U70" s="3"/>
      <c r="V70" s="33">
        <f t="shared" si="9"/>
        <v>29844</v>
      </c>
      <c r="W70" s="15">
        <f t="shared" si="10"/>
        <v>29000</v>
      </c>
      <c r="X70" s="15">
        <f t="shared" si="11"/>
        <v>28500</v>
      </c>
      <c r="Y70" s="15">
        <f t="shared" si="12"/>
        <v>28000</v>
      </c>
      <c r="Z70" s="15">
        <f t="shared" si="13"/>
        <v>27500</v>
      </c>
      <c r="AA70" s="15">
        <f t="shared" si="14"/>
        <v>25000</v>
      </c>
      <c r="AB70" s="15">
        <f t="shared" si="15"/>
        <v>23000</v>
      </c>
      <c r="AC70" s="15">
        <f t="shared" si="16"/>
        <v>20000</v>
      </c>
      <c r="AD70" s="15">
        <f t="shared" si="17"/>
        <v>0</v>
      </c>
    </row>
    <row r="71" spans="1:30" ht="16.5" customHeight="1" thickBot="1">
      <c r="A71" s="3">
        <v>60</v>
      </c>
      <c r="B71" s="3"/>
      <c r="C71" s="19" t="s">
        <v>2634</v>
      </c>
      <c r="D71" s="215" t="s">
        <v>2646</v>
      </c>
      <c r="E71" s="31" t="s">
        <v>1666</v>
      </c>
      <c r="F71" s="55">
        <v>3000</v>
      </c>
      <c r="G71" s="126" t="s">
        <v>2663</v>
      </c>
      <c r="H71" s="61"/>
      <c r="I71" s="61"/>
      <c r="J71" s="62"/>
      <c r="K71" s="62"/>
      <c r="L71" s="62"/>
      <c r="M71" s="63"/>
      <c r="N71" s="63"/>
      <c r="O71" s="63" t="s">
        <v>1620</v>
      </c>
      <c r="P71" s="64" t="s">
        <v>1620</v>
      </c>
      <c r="Q71" s="64" t="s">
        <v>1620</v>
      </c>
      <c r="R71" s="64" t="s">
        <v>1620</v>
      </c>
      <c r="S71" s="61"/>
      <c r="T71" s="126" t="s">
        <v>2661</v>
      </c>
      <c r="U71" s="3"/>
      <c r="V71" s="33">
        <f t="shared" si="9"/>
        <v>8953</v>
      </c>
      <c r="W71" s="15">
        <f t="shared" si="10"/>
        <v>8700</v>
      </c>
      <c r="X71" s="15">
        <f t="shared" si="11"/>
        <v>8550</v>
      </c>
      <c r="Y71" s="15">
        <f t="shared" si="12"/>
        <v>8400</v>
      </c>
      <c r="Z71" s="15">
        <f t="shared" si="13"/>
        <v>8250</v>
      </c>
      <c r="AA71" s="15">
        <f t="shared" si="14"/>
        <v>7500</v>
      </c>
      <c r="AB71" s="15">
        <f t="shared" si="15"/>
        <v>6900</v>
      </c>
      <c r="AC71" s="15">
        <f t="shared" si="16"/>
        <v>6000</v>
      </c>
      <c r="AD71" s="15">
        <f t="shared" si="17"/>
        <v>0</v>
      </c>
    </row>
    <row r="72" spans="1:30" ht="16.5" customHeight="1" thickBot="1">
      <c r="A72" s="3">
        <v>61</v>
      </c>
      <c r="B72" s="3"/>
      <c r="C72" s="19" t="s">
        <v>2647</v>
      </c>
      <c r="D72" s="215" t="s">
        <v>1683</v>
      </c>
      <c r="E72" s="31" t="s">
        <v>1666</v>
      </c>
      <c r="F72" s="55">
        <v>4000</v>
      </c>
      <c r="G72" s="51" t="s">
        <v>1662</v>
      </c>
      <c r="H72" s="61"/>
      <c r="I72" s="61"/>
      <c r="J72" s="62"/>
      <c r="K72" s="62"/>
      <c r="L72" s="62"/>
      <c r="M72" s="63" t="s">
        <v>1620</v>
      </c>
      <c r="N72" s="63" t="s">
        <v>1620</v>
      </c>
      <c r="O72" s="63" t="s">
        <v>1620</v>
      </c>
      <c r="P72" s="64" t="s">
        <v>1620</v>
      </c>
      <c r="Q72" s="64"/>
      <c r="R72" s="64"/>
      <c r="S72" s="61"/>
      <c r="T72" s="126" t="s">
        <v>1630</v>
      </c>
      <c r="U72" s="3"/>
      <c r="V72" s="33">
        <f t="shared" si="9"/>
        <v>11937</v>
      </c>
      <c r="W72" s="15">
        <f t="shared" si="10"/>
        <v>11600</v>
      </c>
      <c r="X72" s="15">
        <f t="shared" si="11"/>
        <v>11400</v>
      </c>
      <c r="Y72" s="15">
        <f t="shared" si="12"/>
        <v>11200</v>
      </c>
      <c r="Z72" s="15">
        <f t="shared" si="13"/>
        <v>11000</v>
      </c>
      <c r="AA72" s="15">
        <f t="shared" si="14"/>
        <v>10000</v>
      </c>
      <c r="AB72" s="15">
        <f t="shared" si="15"/>
        <v>9200</v>
      </c>
      <c r="AC72" s="15">
        <f t="shared" si="16"/>
        <v>8000</v>
      </c>
      <c r="AD72" s="15">
        <f t="shared" si="17"/>
        <v>0</v>
      </c>
    </row>
    <row r="73" spans="1:30" ht="16.5" customHeight="1" thickBot="1">
      <c r="A73" s="3">
        <v>62</v>
      </c>
      <c r="B73" s="3"/>
      <c r="C73" s="19" t="s">
        <v>2647</v>
      </c>
      <c r="D73" s="215" t="s">
        <v>1684</v>
      </c>
      <c r="E73" s="31" t="s">
        <v>1666</v>
      </c>
      <c r="F73" s="55">
        <v>8000</v>
      </c>
      <c r="G73" s="51" t="s">
        <v>1626</v>
      </c>
      <c r="H73" s="61"/>
      <c r="I73" s="61"/>
      <c r="J73" s="62"/>
      <c r="K73" s="62"/>
      <c r="L73" s="62"/>
      <c r="M73" s="63" t="s">
        <v>1620</v>
      </c>
      <c r="N73" s="63" t="s">
        <v>1620</v>
      </c>
      <c r="O73" s="63" t="s">
        <v>1620</v>
      </c>
      <c r="P73" s="64" t="s">
        <v>1620</v>
      </c>
      <c r="Q73" s="64"/>
      <c r="R73" s="64"/>
      <c r="S73" s="61"/>
      <c r="T73" s="126" t="s">
        <v>1630</v>
      </c>
      <c r="U73" s="3"/>
      <c r="V73" s="33">
        <f t="shared" si="9"/>
        <v>23875</v>
      </c>
      <c r="W73" s="15">
        <f t="shared" si="10"/>
        <v>23200</v>
      </c>
      <c r="X73" s="15">
        <f t="shared" si="11"/>
        <v>22800</v>
      </c>
      <c r="Y73" s="15">
        <f t="shared" si="12"/>
        <v>22400</v>
      </c>
      <c r="Z73" s="15">
        <f t="shared" si="13"/>
        <v>22000</v>
      </c>
      <c r="AA73" s="15">
        <f t="shared" si="14"/>
        <v>20000</v>
      </c>
      <c r="AB73" s="15">
        <f t="shared" si="15"/>
        <v>18400</v>
      </c>
      <c r="AC73" s="15">
        <f t="shared" si="16"/>
        <v>16000</v>
      </c>
      <c r="AD73" s="15">
        <f t="shared" si="17"/>
        <v>0</v>
      </c>
    </row>
    <row r="74" spans="1:30" ht="16.5" customHeight="1" thickBot="1">
      <c r="A74" s="3">
        <v>63</v>
      </c>
      <c r="B74" s="3"/>
      <c r="C74" s="19" t="s">
        <v>2647</v>
      </c>
      <c r="D74" s="215" t="s">
        <v>1685</v>
      </c>
      <c r="E74" s="31" t="s">
        <v>1666</v>
      </c>
      <c r="F74" s="55">
        <v>15000</v>
      </c>
      <c r="G74" s="51" t="s">
        <v>1626</v>
      </c>
      <c r="H74" s="61"/>
      <c r="I74" s="61"/>
      <c r="J74" s="62"/>
      <c r="K74" s="62"/>
      <c r="L74" s="62"/>
      <c r="M74" s="63" t="s">
        <v>1620</v>
      </c>
      <c r="N74" s="63" t="s">
        <v>1620</v>
      </c>
      <c r="O74" s="63" t="s">
        <v>1620</v>
      </c>
      <c r="P74" s="64" t="s">
        <v>1620</v>
      </c>
      <c r="Q74" s="64"/>
      <c r="R74" s="64"/>
      <c r="S74" s="61"/>
      <c r="T74" s="126" t="s">
        <v>1630</v>
      </c>
      <c r="U74" s="3"/>
      <c r="V74" s="33">
        <f t="shared" si="9"/>
        <v>44766</v>
      </c>
      <c r="W74" s="15">
        <f t="shared" si="10"/>
        <v>43500</v>
      </c>
      <c r="X74" s="15">
        <f t="shared" si="11"/>
        <v>42750</v>
      </c>
      <c r="Y74" s="15">
        <f t="shared" si="12"/>
        <v>42000</v>
      </c>
      <c r="Z74" s="15">
        <f t="shared" si="13"/>
        <v>41250</v>
      </c>
      <c r="AA74" s="15">
        <f t="shared" si="14"/>
        <v>37500</v>
      </c>
      <c r="AB74" s="15">
        <f t="shared" si="15"/>
        <v>34500</v>
      </c>
      <c r="AC74" s="15">
        <f t="shared" si="16"/>
        <v>30000</v>
      </c>
      <c r="AD74" s="15">
        <f t="shared" si="17"/>
        <v>0</v>
      </c>
    </row>
    <row r="75" spans="1:30" ht="16.5" customHeight="1" thickBot="1">
      <c r="A75" s="3">
        <v>64</v>
      </c>
      <c r="B75" s="3"/>
      <c r="C75" s="19" t="s">
        <v>2634</v>
      </c>
      <c r="D75" s="215" t="s">
        <v>1686</v>
      </c>
      <c r="E75" s="31" t="s">
        <v>1666</v>
      </c>
      <c r="F75" s="55">
        <v>15000</v>
      </c>
      <c r="G75" s="51" t="s">
        <v>1626</v>
      </c>
      <c r="H75" s="61" t="s">
        <v>1620</v>
      </c>
      <c r="I75" s="61" t="s">
        <v>1620</v>
      </c>
      <c r="J75" s="62" t="s">
        <v>1620</v>
      </c>
      <c r="K75" s="62" t="s">
        <v>1620</v>
      </c>
      <c r="L75" s="62" t="s">
        <v>1620</v>
      </c>
      <c r="M75" s="63" t="s">
        <v>1620</v>
      </c>
      <c r="N75" s="63" t="s">
        <v>1620</v>
      </c>
      <c r="O75" s="63" t="s">
        <v>1620</v>
      </c>
      <c r="P75" s="64" t="s">
        <v>1620</v>
      </c>
      <c r="Q75" s="64" t="s">
        <v>1620</v>
      </c>
      <c r="R75" s="64" t="s">
        <v>1620</v>
      </c>
      <c r="S75" s="61" t="s">
        <v>1620</v>
      </c>
      <c r="T75" s="126" t="s">
        <v>2660</v>
      </c>
      <c r="U75" s="3" t="s">
        <v>1687</v>
      </c>
      <c r="V75" s="33">
        <f t="shared" si="9"/>
        <v>44766</v>
      </c>
      <c r="W75" s="15">
        <f t="shared" si="10"/>
        <v>43500</v>
      </c>
      <c r="X75" s="15">
        <f t="shared" si="11"/>
        <v>42750</v>
      </c>
      <c r="Y75" s="15">
        <f t="shared" si="12"/>
        <v>42000</v>
      </c>
      <c r="Z75" s="15">
        <f t="shared" si="13"/>
        <v>41250</v>
      </c>
      <c r="AA75" s="15">
        <f t="shared" si="14"/>
        <v>37500</v>
      </c>
      <c r="AB75" s="15">
        <f t="shared" si="15"/>
        <v>34500</v>
      </c>
      <c r="AC75" s="15">
        <f t="shared" si="16"/>
        <v>30000</v>
      </c>
      <c r="AD75" s="15">
        <f t="shared" si="17"/>
        <v>0</v>
      </c>
    </row>
    <row r="76" spans="1:30" ht="16.5" customHeight="1">
      <c r="G76" s="54"/>
    </row>
  </sheetData>
  <autoFilter ref="A11:AD11"/>
  <mergeCells count="7">
    <mergeCell ref="H9:S9"/>
    <mergeCell ref="E3:F3"/>
    <mergeCell ref="G3:H3"/>
    <mergeCell ref="I3:K3"/>
    <mergeCell ref="E4:F4"/>
    <mergeCell ref="G4:H4"/>
    <mergeCell ref="I4:K4"/>
  </mergeCells>
  <phoneticPr fontId="3"/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74"/>
  <sheetViews>
    <sheetView workbookViewId="0">
      <pane xSplit="5" ySplit="10" topLeftCell="H11" activePane="bottomRight" state="frozen"/>
      <selection pane="topRight" activeCell="F1" sqref="F1"/>
      <selection pane="bottomLeft" activeCell="A11" sqref="A11"/>
      <selection pane="bottomRight" activeCell="A2" sqref="A2"/>
    </sheetView>
  </sheetViews>
  <sheetFormatPr defaultRowHeight="16.5" customHeight="1"/>
  <cols>
    <col min="1" max="1" width="7.25" customWidth="1"/>
    <col min="2" max="2" width="6.625" customWidth="1"/>
    <col min="3" max="3" width="18.875" bestFit="1" customWidth="1"/>
    <col min="4" max="4" width="13.875" customWidth="1"/>
    <col min="5" max="5" width="8.125" customWidth="1"/>
    <col min="6" max="6" width="14.875" customWidth="1"/>
    <col min="7" max="18" width="5.875" customWidth="1"/>
    <col min="19" max="20" width="6.75" customWidth="1"/>
    <col min="21" max="21" width="24" customWidth="1"/>
    <col min="22" max="22" width="15.75" bestFit="1" customWidth="1"/>
    <col min="24" max="24" width="10.5" customWidth="1"/>
    <col min="26" max="26" width="10.75" customWidth="1"/>
  </cols>
  <sheetData>
    <row r="1" spans="1:30" ht="16.5" customHeight="1">
      <c r="A1" s="1" t="s">
        <v>1688</v>
      </c>
    </row>
    <row r="2" spans="1:30" ht="16.5" customHeight="1">
      <c r="A2" s="1"/>
    </row>
    <row r="3" spans="1:30" ht="16.5" customHeight="1">
      <c r="C3" s="57" t="s">
        <v>1604</v>
      </c>
      <c r="D3" s="57" t="s">
        <v>1689</v>
      </c>
      <c r="E3" s="467" t="s">
        <v>1690</v>
      </c>
      <c r="F3" s="467"/>
      <c r="G3" s="467" t="s">
        <v>2725</v>
      </c>
      <c r="H3" s="467"/>
      <c r="I3" s="467"/>
      <c r="J3" s="467" t="s">
        <v>1607</v>
      </c>
      <c r="K3" s="467"/>
      <c r="L3" s="467"/>
      <c r="M3" s="467" t="s">
        <v>1691</v>
      </c>
      <c r="N3" s="467"/>
      <c r="O3" s="467"/>
    </row>
    <row r="4" spans="1:30" ht="16.5" customHeight="1">
      <c r="C4" s="65" t="s">
        <v>1692</v>
      </c>
      <c r="D4" s="65" t="s">
        <v>1693</v>
      </c>
      <c r="E4" s="468" t="s">
        <v>1694</v>
      </c>
      <c r="F4" s="468"/>
      <c r="G4" s="468" t="s">
        <v>1695</v>
      </c>
      <c r="H4" s="468"/>
      <c r="I4" s="468"/>
      <c r="J4" s="468" t="s">
        <v>1696</v>
      </c>
      <c r="K4" s="468"/>
      <c r="L4" s="468"/>
      <c r="M4" s="468" t="s">
        <v>1697</v>
      </c>
      <c r="N4" s="468"/>
      <c r="O4" s="468"/>
    </row>
    <row r="5" spans="1:30" ht="16.5" customHeight="1">
      <c r="C5" s="216" t="s">
        <v>1698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30" ht="16.5" customHeight="1">
      <c r="C6" s="217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1:30" ht="16.5" customHeight="1">
      <c r="A7" s="102" t="s">
        <v>3601</v>
      </c>
      <c r="C7" s="217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30" ht="16.5" customHeight="1">
      <c r="G8" s="466" t="s">
        <v>1612</v>
      </c>
      <c r="H8" s="466"/>
      <c r="I8" s="466"/>
      <c r="J8" s="466"/>
      <c r="K8" s="466"/>
      <c r="L8" s="466"/>
      <c r="M8" s="466"/>
      <c r="N8" s="466"/>
      <c r="O8" s="466"/>
      <c r="P8" s="466"/>
      <c r="Q8" s="466"/>
      <c r="R8" s="466"/>
    </row>
    <row r="9" spans="1:30" ht="16.5" customHeight="1">
      <c r="A9" s="56" t="s">
        <v>1</v>
      </c>
      <c r="B9" s="2" t="s">
        <v>529</v>
      </c>
      <c r="C9" s="56" t="s">
        <v>1494</v>
      </c>
      <c r="D9" s="2" t="s">
        <v>1613</v>
      </c>
      <c r="E9" s="13" t="s">
        <v>1614</v>
      </c>
      <c r="F9" s="13" t="s">
        <v>1615</v>
      </c>
      <c r="G9" s="67" t="str">
        <f>"１"</f>
        <v>１</v>
      </c>
      <c r="H9" s="67" t="str">
        <f>"２"</f>
        <v>２</v>
      </c>
      <c r="I9" s="67" t="str">
        <f>"３"</f>
        <v>３</v>
      </c>
      <c r="J9" s="67" t="str">
        <f>"４"</f>
        <v>４</v>
      </c>
      <c r="K9" s="67" t="str">
        <f>"５"</f>
        <v>５</v>
      </c>
      <c r="L9" s="67" t="str">
        <f>"６"</f>
        <v>６</v>
      </c>
      <c r="M9" s="67" t="str">
        <f>"７"</f>
        <v>７</v>
      </c>
      <c r="N9" s="67" t="str">
        <f>"８"</f>
        <v>８</v>
      </c>
      <c r="O9" s="67" t="str">
        <f>"９"</f>
        <v>９</v>
      </c>
      <c r="P9" s="67" t="str">
        <f>"１０"</f>
        <v>１０</v>
      </c>
      <c r="Q9" s="67" t="str">
        <f>"１１"</f>
        <v>１１</v>
      </c>
      <c r="R9" s="67" t="str">
        <f>"１２"</f>
        <v>１２</v>
      </c>
      <c r="S9" s="56" t="s">
        <v>1616</v>
      </c>
      <c r="T9" s="56" t="s">
        <v>3595</v>
      </c>
      <c r="U9" s="56" t="s">
        <v>728</v>
      </c>
      <c r="V9" s="13" t="str">
        <f>"ﾌﾘﾏ(2.9844)"</f>
        <v>ﾌﾘﾏ(2.9844)</v>
      </c>
      <c r="W9" s="13" t="str">
        <f>"２．９"</f>
        <v>２．９</v>
      </c>
      <c r="X9" s="13" t="str">
        <f>"２．８５"</f>
        <v>２．８５</v>
      </c>
      <c r="Y9" s="13" t="str">
        <f>"２．８"</f>
        <v>２．８</v>
      </c>
      <c r="Z9" s="13" t="str">
        <f>"２．７５"</f>
        <v>２．７５</v>
      </c>
      <c r="AA9" s="13" t="str">
        <f>"２．５"</f>
        <v>２．５</v>
      </c>
      <c r="AB9" s="13" t="str">
        <f>"２．３"</f>
        <v>２．３</v>
      </c>
      <c r="AC9" s="13" t="str">
        <f>"２"</f>
        <v>２</v>
      </c>
      <c r="AD9" s="13" t="s">
        <v>572</v>
      </c>
    </row>
    <row r="10" spans="1:30" ht="16.5" customHeight="1" thickBot="1">
      <c r="A10" s="56"/>
      <c r="B10" s="2"/>
      <c r="C10" s="56"/>
      <c r="D10" s="2"/>
      <c r="E10" s="13"/>
      <c r="F10" s="13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56"/>
      <c r="T10" s="56"/>
      <c r="U10" s="56"/>
      <c r="V10" s="13"/>
      <c r="W10" s="13"/>
      <c r="X10" s="13"/>
      <c r="Y10" s="13"/>
      <c r="Z10" s="13"/>
      <c r="AA10" s="13"/>
      <c r="AB10" s="13"/>
      <c r="AC10" s="13"/>
      <c r="AD10" s="13"/>
    </row>
    <row r="11" spans="1:30" ht="16.5" customHeight="1" thickBot="1">
      <c r="A11" s="3">
        <v>1</v>
      </c>
      <c r="B11" s="3"/>
      <c r="C11" s="10" t="s">
        <v>1699</v>
      </c>
      <c r="D11" s="31" t="s">
        <v>1700</v>
      </c>
      <c r="E11" s="48">
        <v>90</v>
      </c>
      <c r="F11" s="214" t="s">
        <v>1662</v>
      </c>
      <c r="G11" s="61"/>
      <c r="H11" s="61"/>
      <c r="I11" s="62" t="s">
        <v>1701</v>
      </c>
      <c r="J11" s="62" t="s">
        <v>1701</v>
      </c>
      <c r="K11" s="62" t="s">
        <v>1701</v>
      </c>
      <c r="L11" s="63" t="s">
        <v>1701</v>
      </c>
      <c r="M11" s="63"/>
      <c r="N11" s="63"/>
      <c r="O11" s="64" t="s">
        <v>1701</v>
      </c>
      <c r="P11" s="64"/>
      <c r="Q11" s="64"/>
      <c r="R11" s="61"/>
      <c r="S11" s="126" t="s">
        <v>2665</v>
      </c>
      <c r="T11" s="243" t="s">
        <v>3596</v>
      </c>
      <c r="U11" s="3"/>
      <c r="V11" s="33">
        <f>ROUNDDOWN(E11*2.9844,0)</f>
        <v>268</v>
      </c>
      <c r="W11" s="15">
        <f>ROUNDDOWN(E11*2.9,0)</f>
        <v>261</v>
      </c>
      <c r="X11" s="15">
        <f>ROUNDDOWN(E11*2.85,0)</f>
        <v>256</v>
      </c>
      <c r="Y11" s="15">
        <f>ROUNDDOWN(E11*2.8,0)</f>
        <v>252</v>
      </c>
      <c r="Z11" s="15">
        <f>ROUNDDOWN(E11*2.75,0)</f>
        <v>247</v>
      </c>
      <c r="AA11" s="15">
        <f>ROUNDDOWN(E11*2.5,0)</f>
        <v>225</v>
      </c>
      <c r="AB11" s="15">
        <f>ROUNDDOWN(E11*2.3,0)</f>
        <v>207</v>
      </c>
      <c r="AC11" s="15">
        <f>ROUNDDOWN(E11*2,0)</f>
        <v>180</v>
      </c>
      <c r="AD11" s="15">
        <f>ROUNDDOWN(E11*0,0)</f>
        <v>0</v>
      </c>
    </row>
    <row r="12" spans="1:30" ht="16.5" customHeight="1" thickBot="1">
      <c r="A12" s="3">
        <v>2</v>
      </c>
      <c r="B12" s="3"/>
      <c r="C12" s="10" t="s">
        <v>1702</v>
      </c>
      <c r="D12" s="31" t="s">
        <v>1700</v>
      </c>
      <c r="E12" s="48">
        <v>90</v>
      </c>
      <c r="F12" s="214" t="s">
        <v>1662</v>
      </c>
      <c r="G12" s="61"/>
      <c r="H12" s="61"/>
      <c r="I12" s="62" t="s">
        <v>1701</v>
      </c>
      <c r="J12" s="62" t="s">
        <v>1701</v>
      </c>
      <c r="K12" s="62" t="s">
        <v>1701</v>
      </c>
      <c r="L12" s="63" t="s">
        <v>1701</v>
      </c>
      <c r="M12" s="63"/>
      <c r="N12" s="63"/>
      <c r="O12" s="64" t="s">
        <v>1701</v>
      </c>
      <c r="P12" s="64"/>
      <c r="Q12" s="64"/>
      <c r="R12" s="61"/>
      <c r="S12" s="126" t="s">
        <v>2665</v>
      </c>
      <c r="T12" s="243" t="s">
        <v>3597</v>
      </c>
      <c r="U12" s="3"/>
      <c r="V12" s="33">
        <f t="shared" ref="V12:V74" si="0">ROUNDDOWN(E12*2.9844,0)</f>
        <v>268</v>
      </c>
      <c r="W12" s="15">
        <f t="shared" ref="W12:W74" si="1">ROUNDDOWN(E12*2.9,0)</f>
        <v>261</v>
      </c>
      <c r="X12" s="15">
        <f t="shared" ref="X12:X74" si="2">ROUNDDOWN(E12*2.85,0)</f>
        <v>256</v>
      </c>
      <c r="Y12" s="15">
        <f t="shared" ref="Y12:Y74" si="3">ROUNDDOWN(E12*2.8,0)</f>
        <v>252</v>
      </c>
      <c r="Z12" s="15">
        <f t="shared" ref="Z12:Z74" si="4">ROUNDDOWN(E12*2.75,0)</f>
        <v>247</v>
      </c>
      <c r="AA12" s="15">
        <f t="shared" ref="AA12:AA74" si="5">ROUNDDOWN(E12*2.5,0)</f>
        <v>225</v>
      </c>
      <c r="AB12" s="15">
        <f t="shared" ref="AB12:AB74" si="6">ROUNDDOWN(E12*2.3,0)</f>
        <v>207</v>
      </c>
      <c r="AC12" s="15">
        <f t="shared" ref="AC12:AC74" si="7">ROUNDDOWN(E12*2,0)</f>
        <v>180</v>
      </c>
      <c r="AD12" s="15">
        <f t="shared" ref="AD12:AD74" si="8">ROUNDDOWN(E12*0,0)</f>
        <v>0</v>
      </c>
    </row>
    <row r="13" spans="1:30" ht="16.5" customHeight="1" thickBot="1">
      <c r="A13" s="3">
        <v>3</v>
      </c>
      <c r="B13" s="3"/>
      <c r="C13" s="10" t="s">
        <v>1703</v>
      </c>
      <c r="D13" s="31" t="s">
        <v>3589</v>
      </c>
      <c r="E13" s="48">
        <v>160</v>
      </c>
      <c r="F13" s="214" t="s">
        <v>1662</v>
      </c>
      <c r="G13" s="61"/>
      <c r="H13" s="61"/>
      <c r="I13" s="62" t="s">
        <v>1701</v>
      </c>
      <c r="J13" s="62" t="s">
        <v>1701</v>
      </c>
      <c r="K13" s="62" t="s">
        <v>1701</v>
      </c>
      <c r="L13" s="63" t="s">
        <v>1701</v>
      </c>
      <c r="M13" s="63" t="s">
        <v>1701</v>
      </c>
      <c r="N13" s="63" t="s">
        <v>1701</v>
      </c>
      <c r="O13" s="64" t="s">
        <v>1701</v>
      </c>
      <c r="P13" s="64"/>
      <c r="Q13" s="64"/>
      <c r="R13" s="61"/>
      <c r="S13" s="51" t="s">
        <v>1623</v>
      </c>
      <c r="T13" s="243" t="s">
        <v>3602</v>
      </c>
      <c r="U13" s="3"/>
      <c r="V13" s="33">
        <f t="shared" si="0"/>
        <v>477</v>
      </c>
      <c r="W13" s="15">
        <f t="shared" si="1"/>
        <v>464</v>
      </c>
      <c r="X13" s="15">
        <f t="shared" si="2"/>
        <v>456</v>
      </c>
      <c r="Y13" s="15">
        <f t="shared" si="3"/>
        <v>448</v>
      </c>
      <c r="Z13" s="15">
        <f t="shared" si="4"/>
        <v>440</v>
      </c>
      <c r="AA13" s="15">
        <f t="shared" si="5"/>
        <v>400</v>
      </c>
      <c r="AB13" s="15">
        <f t="shared" si="6"/>
        <v>368</v>
      </c>
      <c r="AC13" s="15">
        <f t="shared" si="7"/>
        <v>320</v>
      </c>
      <c r="AD13" s="15">
        <f t="shared" si="8"/>
        <v>0</v>
      </c>
    </row>
    <row r="14" spans="1:30" ht="16.5" customHeight="1" thickBot="1">
      <c r="A14" s="3">
        <v>4</v>
      </c>
      <c r="B14" s="3"/>
      <c r="C14" s="10" t="s">
        <v>1704</v>
      </c>
      <c r="D14" s="31" t="s">
        <v>3590</v>
      </c>
      <c r="E14" s="48">
        <v>220</v>
      </c>
      <c r="F14" s="214" t="s">
        <v>1662</v>
      </c>
      <c r="G14" s="61"/>
      <c r="H14" s="61"/>
      <c r="I14" s="62" t="s">
        <v>1701</v>
      </c>
      <c r="J14" s="62" t="s">
        <v>1701</v>
      </c>
      <c r="K14" s="62" t="s">
        <v>1701</v>
      </c>
      <c r="L14" s="63" t="s">
        <v>1701</v>
      </c>
      <c r="M14" s="63" t="s">
        <v>1701</v>
      </c>
      <c r="N14" s="63" t="s">
        <v>1701</v>
      </c>
      <c r="O14" s="64" t="s">
        <v>1701</v>
      </c>
      <c r="P14" s="64"/>
      <c r="Q14" s="64"/>
      <c r="R14" s="61"/>
      <c r="S14" s="51" t="s">
        <v>1623</v>
      </c>
      <c r="T14" s="243" t="s">
        <v>3602</v>
      </c>
      <c r="U14" s="3"/>
      <c r="V14" s="33">
        <f t="shared" si="0"/>
        <v>656</v>
      </c>
      <c r="W14" s="15">
        <f t="shared" si="1"/>
        <v>638</v>
      </c>
      <c r="X14" s="15">
        <f t="shared" si="2"/>
        <v>627</v>
      </c>
      <c r="Y14" s="15">
        <f t="shared" si="3"/>
        <v>616</v>
      </c>
      <c r="Z14" s="15">
        <f t="shared" si="4"/>
        <v>605</v>
      </c>
      <c r="AA14" s="15">
        <f t="shared" si="5"/>
        <v>550</v>
      </c>
      <c r="AB14" s="15">
        <f t="shared" si="6"/>
        <v>506</v>
      </c>
      <c r="AC14" s="15">
        <f t="shared" si="7"/>
        <v>440</v>
      </c>
      <c r="AD14" s="15">
        <f t="shared" si="8"/>
        <v>0</v>
      </c>
    </row>
    <row r="15" spans="1:30" ht="16.5" customHeight="1" thickBot="1">
      <c r="A15" s="3">
        <v>5</v>
      </c>
      <c r="B15" s="3"/>
      <c r="C15" s="10" t="s">
        <v>2666</v>
      </c>
      <c r="D15" s="31" t="s">
        <v>2668</v>
      </c>
      <c r="E15" s="48">
        <v>140</v>
      </c>
      <c r="F15" s="126" t="s">
        <v>2667</v>
      </c>
      <c r="G15" s="61"/>
      <c r="H15" s="61"/>
      <c r="I15" s="62"/>
      <c r="J15" s="62"/>
      <c r="K15" s="62"/>
      <c r="L15" s="63"/>
      <c r="M15" s="63"/>
      <c r="N15" s="63"/>
      <c r="O15" s="64" t="s">
        <v>1701</v>
      </c>
      <c r="P15" s="64" t="s">
        <v>1701</v>
      </c>
      <c r="Q15" s="64" t="s">
        <v>1701</v>
      </c>
      <c r="R15" s="61"/>
      <c r="S15" s="126" t="s">
        <v>1623</v>
      </c>
      <c r="T15" s="243" t="s">
        <v>3597</v>
      </c>
      <c r="U15" s="3"/>
      <c r="V15" s="33">
        <f t="shared" si="0"/>
        <v>417</v>
      </c>
      <c r="W15" s="15">
        <f t="shared" si="1"/>
        <v>406</v>
      </c>
      <c r="X15" s="15">
        <f t="shared" si="2"/>
        <v>399</v>
      </c>
      <c r="Y15" s="15">
        <f t="shared" si="3"/>
        <v>392</v>
      </c>
      <c r="Z15" s="15">
        <f t="shared" si="4"/>
        <v>385</v>
      </c>
      <c r="AA15" s="15">
        <f t="shared" si="5"/>
        <v>350</v>
      </c>
      <c r="AB15" s="15">
        <f t="shared" si="6"/>
        <v>322</v>
      </c>
      <c r="AC15" s="15">
        <f t="shared" si="7"/>
        <v>280</v>
      </c>
      <c r="AD15" s="15">
        <f t="shared" si="8"/>
        <v>0</v>
      </c>
    </row>
    <row r="16" spans="1:30" ht="16.5" customHeight="1" thickBot="1">
      <c r="A16" s="3">
        <v>6</v>
      </c>
      <c r="B16" s="3"/>
      <c r="C16" s="10" t="s">
        <v>1705</v>
      </c>
      <c r="D16" s="31" t="s">
        <v>1700</v>
      </c>
      <c r="E16" s="48">
        <v>2500</v>
      </c>
      <c r="F16" s="126" t="s">
        <v>2669</v>
      </c>
      <c r="G16" s="61"/>
      <c r="H16" s="61"/>
      <c r="I16" s="62"/>
      <c r="J16" s="62"/>
      <c r="K16" s="62"/>
      <c r="L16" s="63" t="s">
        <v>1701</v>
      </c>
      <c r="M16" s="63" t="s">
        <v>1701</v>
      </c>
      <c r="N16" s="63" t="s">
        <v>1701</v>
      </c>
      <c r="O16" s="64" t="s">
        <v>1701</v>
      </c>
      <c r="P16" s="64"/>
      <c r="Q16" s="64"/>
      <c r="R16" s="61"/>
      <c r="S16" s="51" t="s">
        <v>1630</v>
      </c>
      <c r="T16" s="243" t="s">
        <v>3598</v>
      </c>
      <c r="U16" s="3"/>
      <c r="V16" s="33">
        <f t="shared" si="0"/>
        <v>7461</v>
      </c>
      <c r="W16" s="15">
        <f t="shared" si="1"/>
        <v>7250</v>
      </c>
      <c r="X16" s="15">
        <f t="shared" si="2"/>
        <v>7125</v>
      </c>
      <c r="Y16" s="15">
        <f t="shared" si="3"/>
        <v>7000</v>
      </c>
      <c r="Z16" s="15">
        <f t="shared" si="4"/>
        <v>6875</v>
      </c>
      <c r="AA16" s="15">
        <f t="shared" si="5"/>
        <v>6250</v>
      </c>
      <c r="AB16" s="15">
        <f t="shared" si="6"/>
        <v>5750</v>
      </c>
      <c r="AC16" s="15">
        <f t="shared" si="7"/>
        <v>5000</v>
      </c>
      <c r="AD16" s="15">
        <f t="shared" si="8"/>
        <v>0</v>
      </c>
    </row>
    <row r="17" spans="1:30" ht="16.5" customHeight="1" thickBot="1">
      <c r="A17" s="3">
        <v>7</v>
      </c>
      <c r="B17" s="3"/>
      <c r="C17" s="10" t="s">
        <v>1707</v>
      </c>
      <c r="D17" s="31" t="s">
        <v>1700</v>
      </c>
      <c r="E17" s="48">
        <v>3000</v>
      </c>
      <c r="F17" s="51" t="s">
        <v>1706</v>
      </c>
      <c r="G17" s="61"/>
      <c r="H17" s="61"/>
      <c r="I17" s="62"/>
      <c r="J17" s="62"/>
      <c r="K17" s="62"/>
      <c r="L17" s="63" t="s">
        <v>1701</v>
      </c>
      <c r="M17" s="63" t="s">
        <v>1701</v>
      </c>
      <c r="N17" s="63" t="s">
        <v>1701</v>
      </c>
      <c r="O17" s="64" t="s">
        <v>1701</v>
      </c>
      <c r="P17" s="64"/>
      <c r="Q17" s="64"/>
      <c r="R17" s="61"/>
      <c r="S17" s="51" t="s">
        <v>1630</v>
      </c>
      <c r="T17" s="243" t="s">
        <v>3598</v>
      </c>
      <c r="U17" s="3"/>
      <c r="V17" s="33">
        <f t="shared" si="0"/>
        <v>8953</v>
      </c>
      <c r="W17" s="15">
        <f t="shared" si="1"/>
        <v>8700</v>
      </c>
      <c r="X17" s="15">
        <f t="shared" si="2"/>
        <v>8550</v>
      </c>
      <c r="Y17" s="15">
        <f t="shared" si="3"/>
        <v>8400</v>
      </c>
      <c r="Z17" s="15">
        <f t="shared" si="4"/>
        <v>8250</v>
      </c>
      <c r="AA17" s="15">
        <f t="shared" si="5"/>
        <v>7500</v>
      </c>
      <c r="AB17" s="15">
        <f t="shared" si="6"/>
        <v>6900</v>
      </c>
      <c r="AC17" s="15">
        <f t="shared" si="7"/>
        <v>6000</v>
      </c>
      <c r="AD17" s="15">
        <f t="shared" si="8"/>
        <v>0</v>
      </c>
    </row>
    <row r="18" spans="1:30" ht="16.5" customHeight="1" thickBot="1">
      <c r="A18" s="3">
        <v>8</v>
      </c>
      <c r="B18" s="3"/>
      <c r="C18" s="10" t="s">
        <v>2670</v>
      </c>
      <c r="D18" s="31" t="s">
        <v>2668</v>
      </c>
      <c r="E18" s="48">
        <v>2500</v>
      </c>
      <c r="F18" s="126" t="s">
        <v>2671</v>
      </c>
      <c r="G18" s="61"/>
      <c r="H18" s="61"/>
      <c r="I18" s="62"/>
      <c r="J18" s="62"/>
      <c r="K18" s="62" t="s">
        <v>1701</v>
      </c>
      <c r="L18" s="63" t="s">
        <v>1701</v>
      </c>
      <c r="M18" s="63" t="s">
        <v>1701</v>
      </c>
      <c r="N18" s="63" t="s">
        <v>1701</v>
      </c>
      <c r="O18" s="64" t="s">
        <v>1701</v>
      </c>
      <c r="P18" s="64"/>
      <c r="Q18" s="64"/>
      <c r="R18" s="61"/>
      <c r="S18" s="214" t="s">
        <v>2721</v>
      </c>
      <c r="T18" s="243" t="s">
        <v>3598</v>
      </c>
      <c r="U18" s="3"/>
      <c r="V18" s="33">
        <f t="shared" si="0"/>
        <v>7461</v>
      </c>
      <c r="W18" s="15">
        <f t="shared" si="1"/>
        <v>7250</v>
      </c>
      <c r="X18" s="15">
        <f t="shared" si="2"/>
        <v>7125</v>
      </c>
      <c r="Y18" s="15">
        <f t="shared" si="3"/>
        <v>7000</v>
      </c>
      <c r="Z18" s="15">
        <f t="shared" si="4"/>
        <v>6875</v>
      </c>
      <c r="AA18" s="15">
        <f t="shared" si="5"/>
        <v>6250</v>
      </c>
      <c r="AB18" s="15">
        <f t="shared" si="6"/>
        <v>5750</v>
      </c>
      <c r="AC18" s="15">
        <f t="shared" si="7"/>
        <v>5000</v>
      </c>
      <c r="AD18" s="15">
        <f t="shared" si="8"/>
        <v>0</v>
      </c>
    </row>
    <row r="19" spans="1:30" ht="16.5" customHeight="1" thickBot="1">
      <c r="A19" s="3">
        <v>9</v>
      </c>
      <c r="B19" s="3"/>
      <c r="C19" s="10" t="s">
        <v>1708</v>
      </c>
      <c r="D19" s="31" t="s">
        <v>1700</v>
      </c>
      <c r="E19" s="48">
        <v>3000</v>
      </c>
      <c r="F19" s="126" t="s">
        <v>2672</v>
      </c>
      <c r="G19" s="61"/>
      <c r="H19" s="61"/>
      <c r="I19" s="62"/>
      <c r="J19" s="62"/>
      <c r="K19" s="62"/>
      <c r="L19" s="63" t="s">
        <v>1701</v>
      </c>
      <c r="M19" s="63" t="s">
        <v>1701</v>
      </c>
      <c r="N19" s="63" t="s">
        <v>1701</v>
      </c>
      <c r="O19" s="64" t="s">
        <v>1701</v>
      </c>
      <c r="P19" s="64"/>
      <c r="Q19" s="64"/>
      <c r="R19" s="61"/>
      <c r="S19" s="214" t="s">
        <v>2720</v>
      </c>
      <c r="T19" s="243" t="s">
        <v>3599</v>
      </c>
      <c r="U19" s="3"/>
      <c r="V19" s="33">
        <f t="shared" si="0"/>
        <v>8953</v>
      </c>
      <c r="W19" s="15">
        <f t="shared" si="1"/>
        <v>8700</v>
      </c>
      <c r="X19" s="15">
        <f t="shared" si="2"/>
        <v>8550</v>
      </c>
      <c r="Y19" s="15">
        <f t="shared" si="3"/>
        <v>8400</v>
      </c>
      <c r="Z19" s="15">
        <f t="shared" si="4"/>
        <v>8250</v>
      </c>
      <c r="AA19" s="15">
        <f t="shared" si="5"/>
        <v>7500</v>
      </c>
      <c r="AB19" s="15">
        <f t="shared" si="6"/>
        <v>6900</v>
      </c>
      <c r="AC19" s="15">
        <f t="shared" si="7"/>
        <v>6000</v>
      </c>
      <c r="AD19" s="15">
        <f t="shared" si="8"/>
        <v>0</v>
      </c>
    </row>
    <row r="20" spans="1:30" ht="16.5" customHeight="1" thickBot="1">
      <c r="A20" s="3">
        <v>10</v>
      </c>
      <c r="B20" s="3"/>
      <c r="C20" s="10" t="s">
        <v>1709</v>
      </c>
      <c r="D20" s="31" t="s">
        <v>1710</v>
      </c>
      <c r="E20" s="48">
        <v>60</v>
      </c>
      <c r="F20" s="51" t="s">
        <v>1711</v>
      </c>
      <c r="G20" s="61"/>
      <c r="H20" s="61"/>
      <c r="I20" s="62"/>
      <c r="J20" s="62"/>
      <c r="K20" s="62" t="s">
        <v>1701</v>
      </c>
      <c r="L20" s="63" t="s">
        <v>1701</v>
      </c>
      <c r="M20" s="63" t="s">
        <v>1701</v>
      </c>
      <c r="N20" s="63" t="s">
        <v>1701</v>
      </c>
      <c r="O20" s="64" t="s">
        <v>1701</v>
      </c>
      <c r="P20" s="64"/>
      <c r="Q20" s="64"/>
      <c r="R20" s="61"/>
      <c r="S20" s="51" t="s">
        <v>1623</v>
      </c>
      <c r="T20" s="243" t="s">
        <v>3596</v>
      </c>
      <c r="U20" s="3"/>
      <c r="V20" s="33">
        <f t="shared" si="0"/>
        <v>179</v>
      </c>
      <c r="W20" s="15">
        <f t="shared" si="1"/>
        <v>174</v>
      </c>
      <c r="X20" s="15">
        <f t="shared" si="2"/>
        <v>171</v>
      </c>
      <c r="Y20" s="15">
        <f t="shared" si="3"/>
        <v>168</v>
      </c>
      <c r="Z20" s="15">
        <f t="shared" si="4"/>
        <v>165</v>
      </c>
      <c r="AA20" s="15">
        <f t="shared" si="5"/>
        <v>150</v>
      </c>
      <c r="AB20" s="15">
        <f t="shared" si="6"/>
        <v>138</v>
      </c>
      <c r="AC20" s="15">
        <f t="shared" si="7"/>
        <v>120</v>
      </c>
      <c r="AD20" s="15">
        <f t="shared" si="8"/>
        <v>0</v>
      </c>
    </row>
    <row r="21" spans="1:30" ht="16.5" customHeight="1" thickBot="1">
      <c r="A21" s="3">
        <v>11</v>
      </c>
      <c r="B21" s="3"/>
      <c r="C21" s="10" t="s">
        <v>1712</v>
      </c>
      <c r="D21" s="31" t="s">
        <v>1713</v>
      </c>
      <c r="E21" s="48">
        <v>1200</v>
      </c>
      <c r="F21" s="51" t="s">
        <v>1711</v>
      </c>
      <c r="G21" s="61"/>
      <c r="H21" s="61"/>
      <c r="I21" s="62"/>
      <c r="J21" s="62"/>
      <c r="K21" s="62"/>
      <c r="L21" s="63" t="s">
        <v>1714</v>
      </c>
      <c r="M21" s="63" t="s">
        <v>1714</v>
      </c>
      <c r="N21" s="63" t="s">
        <v>1714</v>
      </c>
      <c r="O21" s="64" t="s">
        <v>1714</v>
      </c>
      <c r="P21" s="64"/>
      <c r="Q21" s="64"/>
      <c r="R21" s="61"/>
      <c r="S21" s="51" t="s">
        <v>1630</v>
      </c>
      <c r="T21" s="243" t="s">
        <v>3599</v>
      </c>
      <c r="U21" s="3"/>
      <c r="V21" s="33">
        <f t="shared" si="0"/>
        <v>3581</v>
      </c>
      <c r="W21" s="15">
        <f t="shared" si="1"/>
        <v>3480</v>
      </c>
      <c r="X21" s="15">
        <f t="shared" si="2"/>
        <v>3420</v>
      </c>
      <c r="Y21" s="15">
        <f t="shared" si="3"/>
        <v>3360</v>
      </c>
      <c r="Z21" s="15">
        <f t="shared" si="4"/>
        <v>3300</v>
      </c>
      <c r="AA21" s="15">
        <f t="shared" si="5"/>
        <v>3000</v>
      </c>
      <c r="AB21" s="15">
        <f t="shared" si="6"/>
        <v>2760</v>
      </c>
      <c r="AC21" s="15">
        <f t="shared" si="7"/>
        <v>2400</v>
      </c>
      <c r="AD21" s="15">
        <f t="shared" si="8"/>
        <v>0</v>
      </c>
    </row>
    <row r="22" spans="1:30" ht="16.5" customHeight="1" thickBot="1">
      <c r="A22" s="3">
        <v>12</v>
      </c>
      <c r="B22" s="3"/>
      <c r="C22" s="10" t="s">
        <v>1715</v>
      </c>
      <c r="D22" s="31" t="s">
        <v>1700</v>
      </c>
      <c r="E22" s="48">
        <v>100</v>
      </c>
      <c r="F22" s="51" t="s">
        <v>1706</v>
      </c>
      <c r="G22" s="61"/>
      <c r="H22" s="61"/>
      <c r="I22" s="62" t="s">
        <v>1714</v>
      </c>
      <c r="J22" s="62" t="s">
        <v>1714</v>
      </c>
      <c r="K22" s="62" t="s">
        <v>1714</v>
      </c>
      <c r="L22" s="63" t="s">
        <v>1714</v>
      </c>
      <c r="M22" s="63" t="s">
        <v>1714</v>
      </c>
      <c r="N22" s="63"/>
      <c r="O22" s="64"/>
      <c r="P22" s="64"/>
      <c r="Q22" s="64"/>
      <c r="R22" s="61"/>
      <c r="S22" s="51" t="s">
        <v>1623</v>
      </c>
      <c r="T22" s="243" t="s">
        <v>3597</v>
      </c>
      <c r="U22" s="3"/>
      <c r="V22" s="33">
        <f t="shared" si="0"/>
        <v>298</v>
      </c>
      <c r="W22" s="15">
        <f t="shared" si="1"/>
        <v>290</v>
      </c>
      <c r="X22" s="15">
        <f t="shared" si="2"/>
        <v>285</v>
      </c>
      <c r="Y22" s="15">
        <f t="shared" si="3"/>
        <v>280</v>
      </c>
      <c r="Z22" s="15">
        <f t="shared" si="4"/>
        <v>275</v>
      </c>
      <c r="AA22" s="15">
        <f t="shared" si="5"/>
        <v>250</v>
      </c>
      <c r="AB22" s="15">
        <f t="shared" si="6"/>
        <v>230</v>
      </c>
      <c r="AC22" s="15">
        <f t="shared" si="7"/>
        <v>200</v>
      </c>
      <c r="AD22" s="15">
        <f t="shared" si="8"/>
        <v>0</v>
      </c>
    </row>
    <row r="23" spans="1:30" ht="16.5" customHeight="1" thickBot="1">
      <c r="A23" s="3">
        <v>13</v>
      </c>
      <c r="B23" s="3"/>
      <c r="C23" s="10" t="s">
        <v>2673</v>
      </c>
      <c r="D23" s="31" t="s">
        <v>1713</v>
      </c>
      <c r="E23" s="48">
        <v>2500</v>
      </c>
      <c r="F23" s="51" t="s">
        <v>1619</v>
      </c>
      <c r="G23" s="61" t="s">
        <v>1714</v>
      </c>
      <c r="H23" s="61" t="s">
        <v>1714</v>
      </c>
      <c r="I23" s="62" t="s">
        <v>1714</v>
      </c>
      <c r="J23" s="62" t="s">
        <v>1714</v>
      </c>
      <c r="K23" s="62" t="s">
        <v>1714</v>
      </c>
      <c r="L23" s="63" t="s">
        <v>1714</v>
      </c>
      <c r="M23" s="63" t="s">
        <v>1714</v>
      </c>
      <c r="N23" s="63" t="s">
        <v>1701</v>
      </c>
      <c r="O23" s="64" t="s">
        <v>1714</v>
      </c>
      <c r="P23" s="64" t="s">
        <v>1714</v>
      </c>
      <c r="Q23" s="64" t="s">
        <v>1714</v>
      </c>
      <c r="R23" s="61" t="s">
        <v>1714</v>
      </c>
      <c r="S23" s="243" t="s">
        <v>3593</v>
      </c>
      <c r="T23" s="243" t="s">
        <v>3598</v>
      </c>
      <c r="U23" s="3" t="s">
        <v>3594</v>
      </c>
      <c r="V23" s="33">
        <f t="shared" si="0"/>
        <v>7461</v>
      </c>
      <c r="W23" s="15">
        <f t="shared" si="1"/>
        <v>7250</v>
      </c>
      <c r="X23" s="15">
        <f t="shared" si="2"/>
        <v>7125</v>
      </c>
      <c r="Y23" s="15">
        <f t="shared" si="3"/>
        <v>7000</v>
      </c>
      <c r="Z23" s="15">
        <f t="shared" si="4"/>
        <v>6875</v>
      </c>
      <c r="AA23" s="15">
        <f t="shared" si="5"/>
        <v>6250</v>
      </c>
      <c r="AB23" s="15">
        <f t="shared" si="6"/>
        <v>5750</v>
      </c>
      <c r="AC23" s="15">
        <f t="shared" si="7"/>
        <v>5000</v>
      </c>
      <c r="AD23" s="15">
        <f t="shared" si="8"/>
        <v>0</v>
      </c>
    </row>
    <row r="24" spans="1:30" ht="16.5" customHeight="1" thickBot="1">
      <c r="A24" s="3">
        <v>14</v>
      </c>
      <c r="B24" s="3"/>
      <c r="C24" s="10" t="s">
        <v>2674</v>
      </c>
      <c r="D24" s="31" t="s">
        <v>1720</v>
      </c>
      <c r="E24" s="48">
        <v>200</v>
      </c>
      <c r="F24" s="214" t="s">
        <v>2722</v>
      </c>
      <c r="G24" s="61"/>
      <c r="H24" s="61"/>
      <c r="I24" s="62"/>
      <c r="J24" s="62"/>
      <c r="K24" s="62" t="s">
        <v>1701</v>
      </c>
      <c r="L24" s="63" t="s">
        <v>1701</v>
      </c>
      <c r="M24" s="63" t="s">
        <v>1701</v>
      </c>
      <c r="N24" s="63" t="s">
        <v>1701</v>
      </c>
      <c r="O24" s="64" t="s">
        <v>1701</v>
      </c>
      <c r="P24" s="64" t="s">
        <v>1701</v>
      </c>
      <c r="Q24" s="64" t="s">
        <v>1701</v>
      </c>
      <c r="R24" s="61"/>
      <c r="S24" s="214" t="s">
        <v>1623</v>
      </c>
      <c r="T24" s="243" t="s">
        <v>3596</v>
      </c>
      <c r="U24" s="3"/>
      <c r="V24" s="33">
        <f t="shared" si="0"/>
        <v>596</v>
      </c>
      <c r="W24" s="15">
        <f t="shared" si="1"/>
        <v>580</v>
      </c>
      <c r="X24" s="15">
        <f t="shared" si="2"/>
        <v>570</v>
      </c>
      <c r="Y24" s="15">
        <f t="shared" si="3"/>
        <v>560</v>
      </c>
      <c r="Z24" s="15">
        <f t="shared" si="4"/>
        <v>550</v>
      </c>
      <c r="AA24" s="15">
        <f t="shared" si="5"/>
        <v>500</v>
      </c>
      <c r="AB24" s="15">
        <f t="shared" si="6"/>
        <v>460</v>
      </c>
      <c r="AC24" s="15">
        <f t="shared" si="7"/>
        <v>400</v>
      </c>
      <c r="AD24" s="15">
        <f t="shared" si="8"/>
        <v>0</v>
      </c>
    </row>
    <row r="25" spans="1:30" ht="16.5" customHeight="1" thickBot="1">
      <c r="A25" s="3">
        <v>15</v>
      </c>
      <c r="B25" s="3"/>
      <c r="C25" s="10" t="s">
        <v>2675</v>
      </c>
      <c r="D25" s="31" t="s">
        <v>1720</v>
      </c>
      <c r="E25" s="48">
        <v>600</v>
      </c>
      <c r="F25" s="214" t="s">
        <v>2722</v>
      </c>
      <c r="G25" s="61"/>
      <c r="H25" s="61"/>
      <c r="I25" s="62"/>
      <c r="J25" s="62"/>
      <c r="K25" s="62"/>
      <c r="L25" s="63"/>
      <c r="M25" s="63"/>
      <c r="N25" s="63" t="s">
        <v>1701</v>
      </c>
      <c r="O25" s="64" t="s">
        <v>1701</v>
      </c>
      <c r="P25" s="64" t="s">
        <v>1701</v>
      </c>
      <c r="Q25" s="64" t="s">
        <v>1701</v>
      </c>
      <c r="R25" s="61"/>
      <c r="S25" s="214" t="s">
        <v>1630</v>
      </c>
      <c r="T25" s="243" t="s">
        <v>3597</v>
      </c>
      <c r="U25" s="3"/>
      <c r="V25" s="33">
        <f t="shared" si="0"/>
        <v>1790</v>
      </c>
      <c r="W25" s="15">
        <f t="shared" si="1"/>
        <v>1740</v>
      </c>
      <c r="X25" s="15">
        <f t="shared" si="2"/>
        <v>1710</v>
      </c>
      <c r="Y25" s="15">
        <f t="shared" si="3"/>
        <v>1680</v>
      </c>
      <c r="Z25" s="15">
        <f t="shared" si="4"/>
        <v>1650</v>
      </c>
      <c r="AA25" s="15">
        <f t="shared" si="5"/>
        <v>1500</v>
      </c>
      <c r="AB25" s="15">
        <f t="shared" si="6"/>
        <v>1380</v>
      </c>
      <c r="AC25" s="15">
        <f t="shared" si="7"/>
        <v>1200</v>
      </c>
      <c r="AD25" s="15">
        <f t="shared" si="8"/>
        <v>0</v>
      </c>
    </row>
    <row r="26" spans="1:30" ht="16.5" customHeight="1" thickBot="1">
      <c r="A26" s="3">
        <v>16</v>
      </c>
      <c r="B26" s="3"/>
      <c r="C26" s="10" t="s">
        <v>2676</v>
      </c>
      <c r="D26" s="31" t="s">
        <v>1700</v>
      </c>
      <c r="E26" s="48">
        <v>430</v>
      </c>
      <c r="F26" s="126" t="s">
        <v>1706</v>
      </c>
      <c r="G26" s="61"/>
      <c r="H26" s="61"/>
      <c r="I26" s="62"/>
      <c r="J26" s="62" t="s">
        <v>1701</v>
      </c>
      <c r="K26" s="62" t="s">
        <v>1701</v>
      </c>
      <c r="L26" s="63" t="s">
        <v>1701</v>
      </c>
      <c r="M26" s="63" t="s">
        <v>1701</v>
      </c>
      <c r="N26" s="63" t="s">
        <v>1701</v>
      </c>
      <c r="O26" s="64" t="s">
        <v>1701</v>
      </c>
      <c r="P26" s="64" t="s">
        <v>1701</v>
      </c>
      <c r="Q26" s="64" t="s">
        <v>1701</v>
      </c>
      <c r="R26" s="61"/>
      <c r="S26" s="214" t="s">
        <v>1623</v>
      </c>
      <c r="T26" s="243" t="s">
        <v>3602</v>
      </c>
      <c r="U26" s="3"/>
      <c r="V26" s="33">
        <f t="shared" si="0"/>
        <v>1283</v>
      </c>
      <c r="W26" s="15">
        <f t="shared" si="1"/>
        <v>1247</v>
      </c>
      <c r="X26" s="15">
        <f t="shared" si="2"/>
        <v>1225</v>
      </c>
      <c r="Y26" s="15">
        <f t="shared" si="3"/>
        <v>1204</v>
      </c>
      <c r="Z26" s="15">
        <f t="shared" si="4"/>
        <v>1182</v>
      </c>
      <c r="AA26" s="15">
        <f t="shared" si="5"/>
        <v>1075</v>
      </c>
      <c r="AB26" s="15">
        <f t="shared" si="6"/>
        <v>989</v>
      </c>
      <c r="AC26" s="15">
        <f t="shared" si="7"/>
        <v>860</v>
      </c>
      <c r="AD26" s="15">
        <f t="shared" si="8"/>
        <v>0</v>
      </c>
    </row>
    <row r="27" spans="1:30" ht="16.5" customHeight="1" thickBot="1">
      <c r="A27" s="3">
        <v>17</v>
      </c>
      <c r="B27" s="3"/>
      <c r="C27" s="10" t="s">
        <v>2677</v>
      </c>
      <c r="D27" s="31" t="s">
        <v>3591</v>
      </c>
      <c r="E27" s="48">
        <v>2400</v>
      </c>
      <c r="F27" s="126" t="s">
        <v>1706</v>
      </c>
      <c r="G27" s="61"/>
      <c r="H27" s="61"/>
      <c r="I27" s="62"/>
      <c r="J27" s="62" t="s">
        <v>1701</v>
      </c>
      <c r="K27" s="62" t="s">
        <v>1701</v>
      </c>
      <c r="L27" s="63" t="s">
        <v>1701</v>
      </c>
      <c r="M27" s="63" t="s">
        <v>1701</v>
      </c>
      <c r="N27" s="63" t="s">
        <v>1701</v>
      </c>
      <c r="O27" s="64" t="s">
        <v>1701</v>
      </c>
      <c r="P27" s="64" t="s">
        <v>1701</v>
      </c>
      <c r="Q27" s="64" t="s">
        <v>1701</v>
      </c>
      <c r="R27" s="61"/>
      <c r="S27" s="214" t="s">
        <v>1623</v>
      </c>
      <c r="T27" s="243" t="s">
        <v>3598</v>
      </c>
      <c r="U27" s="3"/>
      <c r="V27" s="33">
        <f t="shared" si="0"/>
        <v>7162</v>
      </c>
      <c r="W27" s="15">
        <f t="shared" si="1"/>
        <v>6960</v>
      </c>
      <c r="X27" s="15">
        <f t="shared" si="2"/>
        <v>6840</v>
      </c>
      <c r="Y27" s="15">
        <f t="shared" si="3"/>
        <v>6720</v>
      </c>
      <c r="Z27" s="15">
        <f t="shared" si="4"/>
        <v>6600</v>
      </c>
      <c r="AA27" s="15">
        <f t="shared" si="5"/>
        <v>6000</v>
      </c>
      <c r="AB27" s="15">
        <f t="shared" si="6"/>
        <v>5520</v>
      </c>
      <c r="AC27" s="15">
        <f t="shared" si="7"/>
        <v>4800</v>
      </c>
      <c r="AD27" s="15">
        <f t="shared" si="8"/>
        <v>0</v>
      </c>
    </row>
    <row r="28" spans="1:30" ht="16.5" customHeight="1" thickBot="1">
      <c r="A28" s="3">
        <v>18</v>
      </c>
      <c r="B28" s="3"/>
      <c r="C28" s="10" t="s">
        <v>1717</v>
      </c>
      <c r="D28" s="31" t="s">
        <v>1713</v>
      </c>
      <c r="E28" s="48">
        <v>200</v>
      </c>
      <c r="F28" s="126" t="s">
        <v>1706</v>
      </c>
      <c r="G28" s="61"/>
      <c r="H28" s="61"/>
      <c r="I28" s="62"/>
      <c r="J28" s="62"/>
      <c r="K28" s="62"/>
      <c r="L28" s="63"/>
      <c r="M28" s="63" t="s">
        <v>2678</v>
      </c>
      <c r="N28" s="63" t="s">
        <v>2678</v>
      </c>
      <c r="O28" s="64"/>
      <c r="P28" s="64"/>
      <c r="Q28" s="64"/>
      <c r="R28" s="61"/>
      <c r="S28" s="214" t="s">
        <v>1654</v>
      </c>
      <c r="T28" s="243" t="s">
        <v>3596</v>
      </c>
      <c r="U28" s="3"/>
      <c r="V28" s="33">
        <f t="shared" si="0"/>
        <v>596</v>
      </c>
      <c r="W28" s="15">
        <f t="shared" si="1"/>
        <v>580</v>
      </c>
      <c r="X28" s="15">
        <f t="shared" si="2"/>
        <v>570</v>
      </c>
      <c r="Y28" s="15">
        <f t="shared" si="3"/>
        <v>560</v>
      </c>
      <c r="Z28" s="15">
        <f t="shared" si="4"/>
        <v>550</v>
      </c>
      <c r="AA28" s="15">
        <f t="shared" si="5"/>
        <v>500</v>
      </c>
      <c r="AB28" s="15">
        <f t="shared" si="6"/>
        <v>460</v>
      </c>
      <c r="AC28" s="15">
        <f t="shared" si="7"/>
        <v>400</v>
      </c>
      <c r="AD28" s="15">
        <f t="shared" si="8"/>
        <v>0</v>
      </c>
    </row>
    <row r="29" spans="1:30" ht="16.5" customHeight="1" thickBot="1">
      <c r="A29" s="3">
        <v>19</v>
      </c>
      <c r="B29" s="3"/>
      <c r="C29" s="10" t="s">
        <v>2679</v>
      </c>
      <c r="D29" s="31" t="s">
        <v>1713</v>
      </c>
      <c r="E29" s="48">
        <v>300</v>
      </c>
      <c r="F29" s="126" t="s">
        <v>1706</v>
      </c>
      <c r="G29" s="61"/>
      <c r="H29" s="61"/>
      <c r="I29" s="62"/>
      <c r="J29" s="62"/>
      <c r="K29" s="62"/>
      <c r="L29" s="63"/>
      <c r="M29" s="63" t="s">
        <v>2678</v>
      </c>
      <c r="N29" s="63" t="s">
        <v>2678</v>
      </c>
      <c r="O29" s="64"/>
      <c r="P29" s="64"/>
      <c r="Q29" s="64"/>
      <c r="R29" s="61"/>
      <c r="S29" s="214" t="s">
        <v>1654</v>
      </c>
      <c r="T29" s="243" t="s">
        <v>3596</v>
      </c>
      <c r="U29" s="3"/>
      <c r="V29" s="33">
        <f t="shared" si="0"/>
        <v>895</v>
      </c>
      <c r="W29" s="15">
        <f t="shared" si="1"/>
        <v>870</v>
      </c>
      <c r="X29" s="15">
        <f t="shared" si="2"/>
        <v>855</v>
      </c>
      <c r="Y29" s="15">
        <f t="shared" si="3"/>
        <v>840</v>
      </c>
      <c r="Z29" s="15">
        <f t="shared" si="4"/>
        <v>825</v>
      </c>
      <c r="AA29" s="15">
        <f t="shared" si="5"/>
        <v>750</v>
      </c>
      <c r="AB29" s="15">
        <f t="shared" si="6"/>
        <v>690</v>
      </c>
      <c r="AC29" s="15">
        <f t="shared" si="7"/>
        <v>600</v>
      </c>
      <c r="AD29" s="15">
        <f t="shared" si="8"/>
        <v>0</v>
      </c>
    </row>
    <row r="30" spans="1:30" ht="16.5" customHeight="1" thickBot="1">
      <c r="A30" s="3">
        <v>20</v>
      </c>
      <c r="B30" s="3"/>
      <c r="C30" s="10" t="s">
        <v>2680</v>
      </c>
      <c r="D30" s="31" t="s">
        <v>1713</v>
      </c>
      <c r="E30" s="48">
        <v>400</v>
      </c>
      <c r="F30" s="126" t="s">
        <v>1706</v>
      </c>
      <c r="G30" s="61"/>
      <c r="H30" s="61"/>
      <c r="I30" s="62"/>
      <c r="J30" s="62"/>
      <c r="K30" s="62"/>
      <c r="L30" s="63"/>
      <c r="M30" s="63" t="s">
        <v>2678</v>
      </c>
      <c r="N30" s="63" t="s">
        <v>2678</v>
      </c>
      <c r="O30" s="64" t="s">
        <v>2678</v>
      </c>
      <c r="P30" s="64"/>
      <c r="Q30" s="64"/>
      <c r="R30" s="61"/>
      <c r="S30" s="214" t="s">
        <v>1621</v>
      </c>
      <c r="T30" s="243" t="s">
        <v>3596</v>
      </c>
      <c r="U30" s="3"/>
      <c r="V30" s="33">
        <f t="shared" si="0"/>
        <v>1193</v>
      </c>
      <c r="W30" s="15">
        <f t="shared" si="1"/>
        <v>1160</v>
      </c>
      <c r="X30" s="15">
        <f t="shared" si="2"/>
        <v>1140</v>
      </c>
      <c r="Y30" s="15">
        <f t="shared" si="3"/>
        <v>1120</v>
      </c>
      <c r="Z30" s="15">
        <f t="shared" si="4"/>
        <v>1100</v>
      </c>
      <c r="AA30" s="15">
        <f t="shared" si="5"/>
        <v>1000</v>
      </c>
      <c r="AB30" s="15">
        <f t="shared" si="6"/>
        <v>920</v>
      </c>
      <c r="AC30" s="15">
        <f t="shared" si="7"/>
        <v>800</v>
      </c>
      <c r="AD30" s="15">
        <f t="shared" si="8"/>
        <v>0</v>
      </c>
    </row>
    <row r="31" spans="1:30" ht="16.5" customHeight="1" thickBot="1">
      <c r="A31" s="3">
        <v>21</v>
      </c>
      <c r="B31" s="3"/>
      <c r="C31" s="10" t="s">
        <v>2681</v>
      </c>
      <c r="D31" s="31" t="s">
        <v>1713</v>
      </c>
      <c r="E31" s="48">
        <v>550</v>
      </c>
      <c r="F31" s="214" t="s">
        <v>2723</v>
      </c>
      <c r="G31" s="61"/>
      <c r="H31" s="61"/>
      <c r="I31" s="62"/>
      <c r="J31" s="62"/>
      <c r="K31" s="62"/>
      <c r="L31" s="63"/>
      <c r="M31" s="63" t="s">
        <v>2678</v>
      </c>
      <c r="N31" s="63" t="s">
        <v>2678</v>
      </c>
      <c r="O31" s="64"/>
      <c r="P31" s="64"/>
      <c r="Q31" s="64"/>
      <c r="R31" s="61"/>
      <c r="S31" s="214" t="s">
        <v>1654</v>
      </c>
      <c r="T31" s="243" t="s">
        <v>3596</v>
      </c>
      <c r="U31" s="3"/>
      <c r="V31" s="33">
        <f t="shared" si="0"/>
        <v>1641</v>
      </c>
      <c r="W31" s="15">
        <f t="shared" si="1"/>
        <v>1595</v>
      </c>
      <c r="X31" s="15">
        <f t="shared" si="2"/>
        <v>1567</v>
      </c>
      <c r="Y31" s="15">
        <f t="shared" si="3"/>
        <v>1540</v>
      </c>
      <c r="Z31" s="15">
        <f t="shared" si="4"/>
        <v>1512</v>
      </c>
      <c r="AA31" s="15">
        <f t="shared" si="5"/>
        <v>1375</v>
      </c>
      <c r="AB31" s="15">
        <f t="shared" si="6"/>
        <v>1265</v>
      </c>
      <c r="AC31" s="15">
        <f t="shared" si="7"/>
        <v>1100</v>
      </c>
      <c r="AD31" s="15">
        <f t="shared" si="8"/>
        <v>0</v>
      </c>
    </row>
    <row r="32" spans="1:30" ht="16.5" customHeight="1" thickBot="1">
      <c r="A32" s="3">
        <v>22</v>
      </c>
      <c r="B32" s="3"/>
      <c r="C32" s="10" t="s">
        <v>2682</v>
      </c>
      <c r="D32" s="31" t="s">
        <v>1713</v>
      </c>
      <c r="E32" s="48">
        <v>1800</v>
      </c>
      <c r="F32" s="214" t="s">
        <v>2724</v>
      </c>
      <c r="G32" s="61"/>
      <c r="H32" s="61"/>
      <c r="I32" s="62"/>
      <c r="J32" s="62"/>
      <c r="K32" s="62"/>
      <c r="L32" s="63" t="s">
        <v>2678</v>
      </c>
      <c r="M32" s="63" t="s">
        <v>2678</v>
      </c>
      <c r="N32" s="63" t="s">
        <v>2678</v>
      </c>
      <c r="O32" s="64" t="s">
        <v>2678</v>
      </c>
      <c r="P32" s="64"/>
      <c r="Q32" s="64"/>
      <c r="R32" s="61"/>
      <c r="S32" s="214" t="s">
        <v>1630</v>
      </c>
      <c r="T32" s="243" t="s">
        <v>3598</v>
      </c>
      <c r="U32" s="3"/>
      <c r="V32" s="33">
        <f t="shared" si="0"/>
        <v>5371</v>
      </c>
      <c r="W32" s="15">
        <f t="shared" si="1"/>
        <v>5220</v>
      </c>
      <c r="X32" s="15">
        <f t="shared" si="2"/>
        <v>5130</v>
      </c>
      <c r="Y32" s="15">
        <f t="shared" si="3"/>
        <v>5040</v>
      </c>
      <c r="Z32" s="15">
        <f t="shared" si="4"/>
        <v>4950</v>
      </c>
      <c r="AA32" s="15">
        <f t="shared" si="5"/>
        <v>4500</v>
      </c>
      <c r="AB32" s="15">
        <f t="shared" si="6"/>
        <v>4140</v>
      </c>
      <c r="AC32" s="15">
        <f t="shared" si="7"/>
        <v>3600</v>
      </c>
      <c r="AD32" s="15">
        <f t="shared" si="8"/>
        <v>0</v>
      </c>
    </row>
    <row r="33" spans="1:30" ht="16.5" customHeight="1" thickBot="1">
      <c r="A33" s="3">
        <v>23</v>
      </c>
      <c r="B33" s="3"/>
      <c r="C33" s="10" t="s">
        <v>2683</v>
      </c>
      <c r="D33" s="31" t="s">
        <v>1718</v>
      </c>
      <c r="E33" s="48">
        <v>80</v>
      </c>
      <c r="F33" s="214" t="s">
        <v>2722</v>
      </c>
      <c r="G33" s="61"/>
      <c r="H33" s="61"/>
      <c r="I33" s="62"/>
      <c r="J33" s="62"/>
      <c r="K33" s="62"/>
      <c r="L33" s="63"/>
      <c r="M33" s="63"/>
      <c r="N33" s="63"/>
      <c r="O33" s="64" t="s">
        <v>2678</v>
      </c>
      <c r="P33" s="64" t="s">
        <v>2678</v>
      </c>
      <c r="Q33" s="64"/>
      <c r="R33" s="61"/>
      <c r="S33" s="214" t="s">
        <v>1621</v>
      </c>
      <c r="T33" s="243" t="s">
        <v>3597</v>
      </c>
      <c r="U33" s="3"/>
      <c r="V33" s="33">
        <f t="shared" si="0"/>
        <v>238</v>
      </c>
      <c r="W33" s="15">
        <f t="shared" si="1"/>
        <v>232</v>
      </c>
      <c r="X33" s="15">
        <f t="shared" si="2"/>
        <v>228</v>
      </c>
      <c r="Y33" s="15">
        <f t="shared" si="3"/>
        <v>224</v>
      </c>
      <c r="Z33" s="15">
        <f t="shared" si="4"/>
        <v>220</v>
      </c>
      <c r="AA33" s="15">
        <f t="shared" si="5"/>
        <v>200</v>
      </c>
      <c r="AB33" s="15">
        <f t="shared" si="6"/>
        <v>184</v>
      </c>
      <c r="AC33" s="15">
        <f t="shared" si="7"/>
        <v>160</v>
      </c>
      <c r="AD33" s="15">
        <f t="shared" si="8"/>
        <v>0</v>
      </c>
    </row>
    <row r="34" spans="1:30" ht="16.5" customHeight="1" thickBot="1">
      <c r="A34" s="3">
        <v>24</v>
      </c>
      <c r="B34" s="3"/>
      <c r="C34" s="10" t="s">
        <v>2684</v>
      </c>
      <c r="D34" s="31" t="s">
        <v>1718</v>
      </c>
      <c r="E34" s="48">
        <v>200</v>
      </c>
      <c r="F34" s="126" t="s">
        <v>1706</v>
      </c>
      <c r="G34" s="61"/>
      <c r="H34" s="61"/>
      <c r="I34" s="62"/>
      <c r="J34" s="62"/>
      <c r="K34" s="62"/>
      <c r="L34" s="63" t="s">
        <v>2678</v>
      </c>
      <c r="M34" s="63" t="s">
        <v>2678</v>
      </c>
      <c r="N34" s="63" t="s">
        <v>2678</v>
      </c>
      <c r="O34" s="64"/>
      <c r="P34" s="64"/>
      <c r="Q34" s="64"/>
      <c r="R34" s="61"/>
      <c r="S34" s="214" t="s">
        <v>1623</v>
      </c>
      <c r="T34" s="243" t="s">
        <v>3597</v>
      </c>
      <c r="U34" s="3"/>
      <c r="V34" s="33">
        <f t="shared" si="0"/>
        <v>596</v>
      </c>
      <c r="W34" s="15">
        <f t="shared" si="1"/>
        <v>580</v>
      </c>
      <c r="X34" s="15">
        <f t="shared" si="2"/>
        <v>570</v>
      </c>
      <c r="Y34" s="15">
        <f t="shared" si="3"/>
        <v>560</v>
      </c>
      <c r="Z34" s="15">
        <f t="shared" si="4"/>
        <v>550</v>
      </c>
      <c r="AA34" s="15">
        <f t="shared" si="5"/>
        <v>500</v>
      </c>
      <c r="AB34" s="15">
        <f t="shared" si="6"/>
        <v>460</v>
      </c>
      <c r="AC34" s="15">
        <f t="shared" si="7"/>
        <v>400</v>
      </c>
      <c r="AD34" s="15">
        <f t="shared" si="8"/>
        <v>0</v>
      </c>
    </row>
    <row r="35" spans="1:30" ht="16.5" customHeight="1" thickBot="1">
      <c r="A35" s="3">
        <v>25</v>
      </c>
      <c r="B35" s="3"/>
      <c r="C35" s="10" t="s">
        <v>2685</v>
      </c>
      <c r="D35" s="31" t="s">
        <v>1718</v>
      </c>
      <c r="E35" s="48">
        <v>4500</v>
      </c>
      <c r="F35" s="126" t="s">
        <v>1706</v>
      </c>
      <c r="G35" s="61"/>
      <c r="H35" s="61"/>
      <c r="I35" s="62"/>
      <c r="J35" s="62"/>
      <c r="K35" s="62"/>
      <c r="L35" s="63"/>
      <c r="M35" s="63" t="s">
        <v>2678</v>
      </c>
      <c r="N35" s="63" t="s">
        <v>2678</v>
      </c>
      <c r="O35" s="64"/>
      <c r="P35" s="64"/>
      <c r="Q35" s="64"/>
      <c r="R35" s="61"/>
      <c r="S35" s="214" t="s">
        <v>1630</v>
      </c>
      <c r="T35" s="243" t="s">
        <v>3598</v>
      </c>
      <c r="U35" s="3"/>
      <c r="V35" s="33">
        <f t="shared" si="0"/>
        <v>13429</v>
      </c>
      <c r="W35" s="15">
        <f t="shared" si="1"/>
        <v>13050</v>
      </c>
      <c r="X35" s="15">
        <f t="shared" si="2"/>
        <v>12825</v>
      </c>
      <c r="Y35" s="15">
        <f t="shared" si="3"/>
        <v>12600</v>
      </c>
      <c r="Z35" s="15">
        <f t="shared" si="4"/>
        <v>12375</v>
      </c>
      <c r="AA35" s="15">
        <f t="shared" si="5"/>
        <v>11250</v>
      </c>
      <c r="AB35" s="15">
        <f t="shared" si="6"/>
        <v>10350</v>
      </c>
      <c r="AC35" s="15">
        <f t="shared" si="7"/>
        <v>9000</v>
      </c>
      <c r="AD35" s="15">
        <f t="shared" si="8"/>
        <v>0</v>
      </c>
    </row>
    <row r="36" spans="1:30" ht="16.5" customHeight="1" thickBot="1">
      <c r="A36" s="3">
        <v>26</v>
      </c>
      <c r="B36" s="3"/>
      <c r="C36" s="10" t="s">
        <v>2719</v>
      </c>
      <c r="D36" s="31" t="s">
        <v>1718</v>
      </c>
      <c r="E36" s="48">
        <v>8000</v>
      </c>
      <c r="F36" s="214" t="s">
        <v>2725</v>
      </c>
      <c r="G36" s="61"/>
      <c r="H36" s="61"/>
      <c r="I36" s="62"/>
      <c r="J36" s="62"/>
      <c r="K36" s="62"/>
      <c r="L36" s="63"/>
      <c r="M36" s="63"/>
      <c r="N36" s="63" t="s">
        <v>1701</v>
      </c>
      <c r="O36" s="64" t="s">
        <v>1701</v>
      </c>
      <c r="P36" s="64" t="s">
        <v>1701</v>
      </c>
      <c r="Q36" s="64"/>
      <c r="R36" s="61"/>
      <c r="S36" s="214" t="s">
        <v>2720</v>
      </c>
      <c r="T36" s="243" t="s">
        <v>3599</v>
      </c>
      <c r="U36" s="3"/>
      <c r="V36" s="33">
        <f t="shared" si="0"/>
        <v>23875</v>
      </c>
      <c r="W36" s="15">
        <f t="shared" si="1"/>
        <v>23200</v>
      </c>
      <c r="X36" s="15">
        <f t="shared" si="2"/>
        <v>22800</v>
      </c>
      <c r="Y36" s="15">
        <f t="shared" si="3"/>
        <v>22400</v>
      </c>
      <c r="Z36" s="15">
        <f t="shared" si="4"/>
        <v>22000</v>
      </c>
      <c r="AA36" s="15">
        <f t="shared" si="5"/>
        <v>20000</v>
      </c>
      <c r="AB36" s="15">
        <f t="shared" si="6"/>
        <v>18400</v>
      </c>
      <c r="AC36" s="15">
        <f t="shared" si="7"/>
        <v>16000</v>
      </c>
      <c r="AD36" s="15">
        <f t="shared" si="8"/>
        <v>0</v>
      </c>
    </row>
    <row r="37" spans="1:30" ht="16.5" customHeight="1" thickBot="1">
      <c r="A37" s="3">
        <v>27</v>
      </c>
      <c r="B37" s="3"/>
      <c r="C37" s="10" t="s">
        <v>2686</v>
      </c>
      <c r="D37" s="31" t="s">
        <v>3592</v>
      </c>
      <c r="E37" s="48">
        <v>80</v>
      </c>
      <c r="F37" s="126" t="s">
        <v>1619</v>
      </c>
      <c r="G37" s="61" t="s">
        <v>2678</v>
      </c>
      <c r="H37" s="61" t="s">
        <v>2678</v>
      </c>
      <c r="I37" s="62" t="s">
        <v>2678</v>
      </c>
      <c r="J37" s="62" t="s">
        <v>2678</v>
      </c>
      <c r="K37" s="62" t="s">
        <v>2678</v>
      </c>
      <c r="L37" s="63" t="s">
        <v>2678</v>
      </c>
      <c r="M37" s="63" t="s">
        <v>2678</v>
      </c>
      <c r="N37" s="63" t="s">
        <v>2678</v>
      </c>
      <c r="O37" s="64" t="s">
        <v>2678</v>
      </c>
      <c r="P37" s="64" t="s">
        <v>2678</v>
      </c>
      <c r="Q37" s="64" t="s">
        <v>2678</v>
      </c>
      <c r="R37" s="61" t="s">
        <v>2678</v>
      </c>
      <c r="S37" s="214" t="s">
        <v>1623</v>
      </c>
      <c r="T37" s="243" t="s">
        <v>3596</v>
      </c>
      <c r="U37" s="3"/>
      <c r="V37" s="33">
        <f t="shared" si="0"/>
        <v>238</v>
      </c>
      <c r="W37" s="15">
        <f t="shared" si="1"/>
        <v>232</v>
      </c>
      <c r="X37" s="15">
        <f t="shared" si="2"/>
        <v>228</v>
      </c>
      <c r="Y37" s="15">
        <f t="shared" si="3"/>
        <v>224</v>
      </c>
      <c r="Z37" s="15">
        <f t="shared" si="4"/>
        <v>220</v>
      </c>
      <c r="AA37" s="15">
        <f t="shared" si="5"/>
        <v>200</v>
      </c>
      <c r="AB37" s="15">
        <f t="shared" si="6"/>
        <v>184</v>
      </c>
      <c r="AC37" s="15">
        <f t="shared" si="7"/>
        <v>160</v>
      </c>
      <c r="AD37" s="15">
        <f t="shared" si="8"/>
        <v>0</v>
      </c>
    </row>
    <row r="38" spans="1:30" ht="16.5" customHeight="1" thickBot="1">
      <c r="A38" s="3">
        <v>28</v>
      </c>
      <c r="B38" s="3"/>
      <c r="C38" s="10" t="s">
        <v>2687</v>
      </c>
      <c r="D38" s="31" t="s">
        <v>2726</v>
      </c>
      <c r="E38" s="48">
        <v>130</v>
      </c>
      <c r="F38" s="214" t="s">
        <v>2728</v>
      </c>
      <c r="G38" s="61"/>
      <c r="H38" s="61"/>
      <c r="I38" s="62"/>
      <c r="J38" s="62"/>
      <c r="K38" s="62"/>
      <c r="L38" s="63" t="s">
        <v>2678</v>
      </c>
      <c r="M38" s="63" t="s">
        <v>2678</v>
      </c>
      <c r="N38" s="63" t="s">
        <v>2678</v>
      </c>
      <c r="O38" s="64" t="s">
        <v>2678</v>
      </c>
      <c r="P38" s="64"/>
      <c r="Q38" s="64"/>
      <c r="R38" s="61"/>
      <c r="S38" s="214" t="s">
        <v>1623</v>
      </c>
      <c r="T38" s="243" t="s">
        <v>3597</v>
      </c>
      <c r="U38" s="3" t="s">
        <v>2727</v>
      </c>
      <c r="V38" s="33">
        <f t="shared" si="0"/>
        <v>387</v>
      </c>
      <c r="W38" s="15">
        <f t="shared" si="1"/>
        <v>377</v>
      </c>
      <c r="X38" s="15">
        <f t="shared" si="2"/>
        <v>370</v>
      </c>
      <c r="Y38" s="15">
        <f t="shared" si="3"/>
        <v>364</v>
      </c>
      <c r="Z38" s="15">
        <f t="shared" si="4"/>
        <v>357</v>
      </c>
      <c r="AA38" s="15">
        <f t="shared" si="5"/>
        <v>325</v>
      </c>
      <c r="AB38" s="15">
        <f t="shared" si="6"/>
        <v>299</v>
      </c>
      <c r="AC38" s="15">
        <f t="shared" si="7"/>
        <v>260</v>
      </c>
      <c r="AD38" s="15">
        <f t="shared" si="8"/>
        <v>0</v>
      </c>
    </row>
    <row r="39" spans="1:30" ht="16.5" customHeight="1" thickBot="1">
      <c r="A39" s="3">
        <v>29</v>
      </c>
      <c r="B39" s="3"/>
      <c r="C39" s="10" t="s">
        <v>2729</v>
      </c>
      <c r="D39" s="31" t="s">
        <v>2726</v>
      </c>
      <c r="E39" s="48">
        <v>800</v>
      </c>
      <c r="F39" s="214" t="s">
        <v>2730</v>
      </c>
      <c r="G39" s="61"/>
      <c r="H39" s="61"/>
      <c r="I39" s="62"/>
      <c r="J39" s="62"/>
      <c r="K39" s="62" t="s">
        <v>1701</v>
      </c>
      <c r="L39" s="63" t="s">
        <v>1701</v>
      </c>
      <c r="M39" s="63" t="s">
        <v>1701</v>
      </c>
      <c r="N39" s="63" t="s">
        <v>1701</v>
      </c>
      <c r="O39" s="64" t="s">
        <v>1701</v>
      </c>
      <c r="P39" s="64"/>
      <c r="Q39" s="64"/>
      <c r="R39" s="61"/>
      <c r="S39" s="214" t="s">
        <v>2731</v>
      </c>
      <c r="T39" s="243" t="s">
        <v>3602</v>
      </c>
      <c r="U39" s="3"/>
      <c r="V39" s="33">
        <f t="shared" si="0"/>
        <v>2387</v>
      </c>
      <c r="W39" s="15">
        <f t="shared" si="1"/>
        <v>2320</v>
      </c>
      <c r="X39" s="15">
        <f t="shared" si="2"/>
        <v>2280</v>
      </c>
      <c r="Y39" s="15">
        <f t="shared" si="3"/>
        <v>2240</v>
      </c>
      <c r="Z39" s="15">
        <f t="shared" si="4"/>
        <v>2200</v>
      </c>
      <c r="AA39" s="15">
        <f t="shared" si="5"/>
        <v>2000</v>
      </c>
      <c r="AB39" s="15">
        <f t="shared" si="6"/>
        <v>1840</v>
      </c>
      <c r="AC39" s="15">
        <f t="shared" si="7"/>
        <v>1600</v>
      </c>
      <c r="AD39" s="15">
        <f t="shared" si="8"/>
        <v>0</v>
      </c>
    </row>
    <row r="40" spans="1:30" ht="16.5" customHeight="1" thickBot="1">
      <c r="A40" s="3">
        <v>30</v>
      </c>
      <c r="B40" s="3"/>
      <c r="C40" s="10" t="s">
        <v>2688</v>
      </c>
      <c r="D40" s="31" t="s">
        <v>1700</v>
      </c>
      <c r="E40" s="48">
        <v>250</v>
      </c>
      <c r="F40" s="126" t="s">
        <v>1619</v>
      </c>
      <c r="G40" s="61"/>
      <c r="H40" s="61"/>
      <c r="I40" s="62"/>
      <c r="J40" s="62" t="s">
        <v>2678</v>
      </c>
      <c r="K40" s="62" t="s">
        <v>2678</v>
      </c>
      <c r="L40" s="63" t="s">
        <v>2678</v>
      </c>
      <c r="M40" s="63" t="s">
        <v>2678</v>
      </c>
      <c r="N40" s="63" t="s">
        <v>2678</v>
      </c>
      <c r="O40" s="64" t="s">
        <v>2678</v>
      </c>
      <c r="P40" s="64"/>
      <c r="Q40" s="64"/>
      <c r="R40" s="61"/>
      <c r="S40" s="214" t="s">
        <v>1623</v>
      </c>
      <c r="T40" s="243" t="s">
        <v>3597</v>
      </c>
      <c r="U40" s="3" t="s">
        <v>1719</v>
      </c>
      <c r="V40" s="33">
        <f t="shared" si="0"/>
        <v>746</v>
      </c>
      <c r="W40" s="15">
        <f t="shared" si="1"/>
        <v>725</v>
      </c>
      <c r="X40" s="15">
        <f t="shared" si="2"/>
        <v>712</v>
      </c>
      <c r="Y40" s="15">
        <f t="shared" si="3"/>
        <v>700</v>
      </c>
      <c r="Z40" s="15">
        <f t="shared" si="4"/>
        <v>687</v>
      </c>
      <c r="AA40" s="15">
        <f t="shared" si="5"/>
        <v>625</v>
      </c>
      <c r="AB40" s="15">
        <f t="shared" si="6"/>
        <v>575</v>
      </c>
      <c r="AC40" s="15">
        <f t="shared" si="7"/>
        <v>500</v>
      </c>
      <c r="AD40" s="15">
        <f t="shared" si="8"/>
        <v>0</v>
      </c>
    </row>
    <row r="41" spans="1:30" ht="16.5" customHeight="1" thickBot="1">
      <c r="A41" s="3">
        <v>31</v>
      </c>
      <c r="B41" s="3"/>
      <c r="C41" s="10" t="s">
        <v>2689</v>
      </c>
      <c r="D41" s="31" t="s">
        <v>1720</v>
      </c>
      <c r="E41" s="48">
        <v>130</v>
      </c>
      <c r="F41" s="214" t="s">
        <v>1626</v>
      </c>
      <c r="G41" s="61"/>
      <c r="H41" s="61"/>
      <c r="I41" s="62"/>
      <c r="J41" s="62"/>
      <c r="K41" s="62"/>
      <c r="L41" s="63"/>
      <c r="M41" s="63"/>
      <c r="N41" s="63"/>
      <c r="O41" s="64" t="s">
        <v>2678</v>
      </c>
      <c r="P41" s="64" t="s">
        <v>2678</v>
      </c>
      <c r="Q41" s="64" t="s">
        <v>2678</v>
      </c>
      <c r="R41" s="61"/>
      <c r="S41" s="214" t="s">
        <v>1621</v>
      </c>
      <c r="T41" s="243" t="s">
        <v>3602</v>
      </c>
      <c r="U41" s="3"/>
      <c r="V41" s="33">
        <f t="shared" si="0"/>
        <v>387</v>
      </c>
      <c r="W41" s="15">
        <f t="shared" si="1"/>
        <v>377</v>
      </c>
      <c r="X41" s="15">
        <f t="shared" si="2"/>
        <v>370</v>
      </c>
      <c r="Y41" s="15">
        <f t="shared" si="3"/>
        <v>364</v>
      </c>
      <c r="Z41" s="15">
        <f t="shared" si="4"/>
        <v>357</v>
      </c>
      <c r="AA41" s="15">
        <f t="shared" si="5"/>
        <v>325</v>
      </c>
      <c r="AB41" s="15">
        <f t="shared" si="6"/>
        <v>299</v>
      </c>
      <c r="AC41" s="15">
        <f t="shared" si="7"/>
        <v>260</v>
      </c>
      <c r="AD41" s="15">
        <f t="shared" si="8"/>
        <v>0</v>
      </c>
    </row>
    <row r="42" spans="1:30" ht="16.5" customHeight="1" thickBot="1">
      <c r="A42" s="3">
        <v>32</v>
      </c>
      <c r="B42" s="3"/>
      <c r="C42" s="10" t="s">
        <v>2690</v>
      </c>
      <c r="D42" s="31" t="s">
        <v>1720</v>
      </c>
      <c r="E42" s="48">
        <v>430</v>
      </c>
      <c r="F42" s="214" t="s">
        <v>1626</v>
      </c>
      <c r="G42" s="61"/>
      <c r="H42" s="61"/>
      <c r="I42" s="62"/>
      <c r="J42" s="62"/>
      <c r="K42" s="62"/>
      <c r="L42" s="63"/>
      <c r="M42" s="63"/>
      <c r="N42" s="63"/>
      <c r="O42" s="64" t="s">
        <v>2678</v>
      </c>
      <c r="P42" s="64" t="s">
        <v>2678</v>
      </c>
      <c r="Q42" s="64"/>
      <c r="R42" s="61"/>
      <c r="S42" s="214" t="s">
        <v>1623</v>
      </c>
      <c r="T42" s="243" t="s">
        <v>3597</v>
      </c>
      <c r="U42" s="3"/>
      <c r="V42" s="33">
        <f t="shared" si="0"/>
        <v>1283</v>
      </c>
      <c r="W42" s="15">
        <f t="shared" si="1"/>
        <v>1247</v>
      </c>
      <c r="X42" s="15">
        <f t="shared" si="2"/>
        <v>1225</v>
      </c>
      <c r="Y42" s="15">
        <f t="shared" si="3"/>
        <v>1204</v>
      </c>
      <c r="Z42" s="15">
        <f t="shared" si="4"/>
        <v>1182</v>
      </c>
      <c r="AA42" s="15">
        <f t="shared" si="5"/>
        <v>1075</v>
      </c>
      <c r="AB42" s="15">
        <f t="shared" si="6"/>
        <v>989</v>
      </c>
      <c r="AC42" s="15">
        <f t="shared" si="7"/>
        <v>860</v>
      </c>
      <c r="AD42" s="15">
        <f t="shared" si="8"/>
        <v>0</v>
      </c>
    </row>
    <row r="43" spans="1:30" ht="16.5" customHeight="1" thickBot="1">
      <c r="A43" s="3">
        <v>33</v>
      </c>
      <c r="B43" s="3"/>
      <c r="C43" s="10" t="s">
        <v>2691</v>
      </c>
      <c r="D43" s="31" t="s">
        <v>1720</v>
      </c>
      <c r="E43" s="48">
        <v>160</v>
      </c>
      <c r="F43" s="126" t="s">
        <v>1706</v>
      </c>
      <c r="G43" s="61"/>
      <c r="H43" s="61"/>
      <c r="I43" s="62"/>
      <c r="J43" s="62"/>
      <c r="K43" s="62"/>
      <c r="L43" s="63"/>
      <c r="M43" s="63" t="s">
        <v>2678</v>
      </c>
      <c r="N43" s="63" t="s">
        <v>2678</v>
      </c>
      <c r="O43" s="64" t="s">
        <v>2678</v>
      </c>
      <c r="P43" s="64"/>
      <c r="Q43" s="64"/>
      <c r="R43" s="61"/>
      <c r="S43" s="214" t="s">
        <v>1623</v>
      </c>
      <c r="T43" s="243" t="s">
        <v>3597</v>
      </c>
      <c r="U43" s="3" t="s">
        <v>2732</v>
      </c>
      <c r="V43" s="33">
        <f t="shared" si="0"/>
        <v>477</v>
      </c>
      <c r="W43" s="15">
        <f t="shared" si="1"/>
        <v>464</v>
      </c>
      <c r="X43" s="15">
        <f t="shared" si="2"/>
        <v>456</v>
      </c>
      <c r="Y43" s="15">
        <f t="shared" si="3"/>
        <v>448</v>
      </c>
      <c r="Z43" s="15">
        <f t="shared" si="4"/>
        <v>440</v>
      </c>
      <c r="AA43" s="15">
        <f t="shared" si="5"/>
        <v>400</v>
      </c>
      <c r="AB43" s="15">
        <f t="shared" si="6"/>
        <v>368</v>
      </c>
      <c r="AC43" s="15">
        <f t="shared" si="7"/>
        <v>320</v>
      </c>
      <c r="AD43" s="15">
        <f t="shared" si="8"/>
        <v>0</v>
      </c>
    </row>
    <row r="44" spans="1:30" ht="16.5" customHeight="1" thickBot="1">
      <c r="A44" s="3">
        <v>34</v>
      </c>
      <c r="B44" s="3"/>
      <c r="C44" s="10" t="s">
        <v>2692</v>
      </c>
      <c r="D44" s="31" t="s">
        <v>2733</v>
      </c>
      <c r="E44" s="48">
        <v>280</v>
      </c>
      <c r="F44" s="126" t="s">
        <v>1619</v>
      </c>
      <c r="G44" s="61" t="s">
        <v>2678</v>
      </c>
      <c r="H44" s="61" t="s">
        <v>2678</v>
      </c>
      <c r="I44" s="62" t="s">
        <v>2678</v>
      </c>
      <c r="J44" s="62" t="s">
        <v>2678</v>
      </c>
      <c r="K44" s="62" t="s">
        <v>2678</v>
      </c>
      <c r="L44" s="63"/>
      <c r="M44" s="63"/>
      <c r="N44" s="63"/>
      <c r="O44" s="64"/>
      <c r="P44" s="64"/>
      <c r="Q44" s="64" t="s">
        <v>2678</v>
      </c>
      <c r="R44" s="61" t="s">
        <v>2678</v>
      </c>
      <c r="S44" s="214" t="s">
        <v>1623</v>
      </c>
      <c r="T44" s="243" t="s">
        <v>3602</v>
      </c>
      <c r="U44" s="3" t="s">
        <v>2734</v>
      </c>
      <c r="V44" s="33">
        <f t="shared" si="0"/>
        <v>835</v>
      </c>
      <c r="W44" s="15">
        <f t="shared" si="1"/>
        <v>812</v>
      </c>
      <c r="X44" s="15">
        <f t="shared" si="2"/>
        <v>798</v>
      </c>
      <c r="Y44" s="15">
        <f t="shared" si="3"/>
        <v>784</v>
      </c>
      <c r="Z44" s="15">
        <f t="shared" si="4"/>
        <v>770</v>
      </c>
      <c r="AA44" s="15">
        <f t="shared" si="5"/>
        <v>700</v>
      </c>
      <c r="AB44" s="15">
        <f t="shared" si="6"/>
        <v>644</v>
      </c>
      <c r="AC44" s="15">
        <f t="shared" si="7"/>
        <v>560</v>
      </c>
      <c r="AD44" s="15">
        <f t="shared" si="8"/>
        <v>0</v>
      </c>
    </row>
    <row r="45" spans="1:30" ht="16.5" customHeight="1" thickBot="1">
      <c r="A45" s="3">
        <v>35</v>
      </c>
      <c r="B45" s="3"/>
      <c r="C45" s="10" t="s">
        <v>2735</v>
      </c>
      <c r="D45" s="31" t="s">
        <v>2736</v>
      </c>
      <c r="E45" s="48">
        <v>600</v>
      </c>
      <c r="F45" s="214" t="s">
        <v>2730</v>
      </c>
      <c r="G45" s="61"/>
      <c r="H45" s="61"/>
      <c r="I45" s="62"/>
      <c r="J45" s="62"/>
      <c r="K45" s="62"/>
      <c r="L45" s="63"/>
      <c r="M45" s="63" t="s">
        <v>1701</v>
      </c>
      <c r="N45" s="63" t="s">
        <v>1701</v>
      </c>
      <c r="O45" s="64" t="s">
        <v>1701</v>
      </c>
      <c r="P45" s="64"/>
      <c r="Q45" s="64"/>
      <c r="R45" s="61"/>
      <c r="S45" s="214" t="s">
        <v>2721</v>
      </c>
      <c r="T45" s="243" t="s">
        <v>3602</v>
      </c>
      <c r="U45" s="3" t="s">
        <v>2737</v>
      </c>
      <c r="V45" s="33">
        <f t="shared" si="0"/>
        <v>1790</v>
      </c>
      <c r="W45" s="15">
        <f t="shared" si="1"/>
        <v>1740</v>
      </c>
      <c r="X45" s="15">
        <f t="shared" si="2"/>
        <v>1710</v>
      </c>
      <c r="Y45" s="15">
        <f t="shared" si="3"/>
        <v>1680</v>
      </c>
      <c r="Z45" s="15">
        <f t="shared" si="4"/>
        <v>1650</v>
      </c>
      <c r="AA45" s="15">
        <f t="shared" si="5"/>
        <v>1500</v>
      </c>
      <c r="AB45" s="15">
        <f t="shared" si="6"/>
        <v>1380</v>
      </c>
      <c r="AC45" s="15">
        <f t="shared" si="7"/>
        <v>1200</v>
      </c>
      <c r="AD45" s="15">
        <f t="shared" si="8"/>
        <v>0</v>
      </c>
    </row>
    <row r="46" spans="1:30" ht="16.5" customHeight="1" thickBot="1">
      <c r="A46" s="3">
        <v>36</v>
      </c>
      <c r="B46" s="3"/>
      <c r="C46" s="10" t="s">
        <v>2693</v>
      </c>
      <c r="D46" s="31" t="s">
        <v>1713</v>
      </c>
      <c r="E46" s="48">
        <v>600</v>
      </c>
      <c r="F46" s="214" t="s">
        <v>1662</v>
      </c>
      <c r="G46" s="61"/>
      <c r="H46" s="61"/>
      <c r="I46" s="62"/>
      <c r="J46" s="62"/>
      <c r="K46" s="62"/>
      <c r="L46" s="63"/>
      <c r="M46" s="63" t="s">
        <v>2678</v>
      </c>
      <c r="N46" s="63" t="s">
        <v>2678</v>
      </c>
      <c r="O46" s="64" t="s">
        <v>2678</v>
      </c>
      <c r="P46" s="64" t="s">
        <v>2678</v>
      </c>
      <c r="Q46" s="64" t="s">
        <v>2678</v>
      </c>
      <c r="R46" s="61"/>
      <c r="S46" s="214" t="s">
        <v>1630</v>
      </c>
      <c r="T46" s="243" t="s">
        <v>3602</v>
      </c>
      <c r="U46" s="3"/>
      <c r="V46" s="33">
        <f t="shared" si="0"/>
        <v>1790</v>
      </c>
      <c r="W46" s="15">
        <f t="shared" si="1"/>
        <v>1740</v>
      </c>
      <c r="X46" s="15">
        <f t="shared" si="2"/>
        <v>1710</v>
      </c>
      <c r="Y46" s="15">
        <f t="shared" si="3"/>
        <v>1680</v>
      </c>
      <c r="Z46" s="15">
        <f t="shared" si="4"/>
        <v>1650</v>
      </c>
      <c r="AA46" s="15">
        <f t="shared" si="5"/>
        <v>1500</v>
      </c>
      <c r="AB46" s="15">
        <f t="shared" si="6"/>
        <v>1380</v>
      </c>
      <c r="AC46" s="15">
        <f t="shared" si="7"/>
        <v>1200</v>
      </c>
      <c r="AD46" s="15">
        <f t="shared" si="8"/>
        <v>0</v>
      </c>
    </row>
    <row r="47" spans="1:30" ht="16.5" customHeight="1" thickBot="1">
      <c r="A47" s="3">
        <v>37</v>
      </c>
      <c r="B47" s="3"/>
      <c r="C47" s="10" t="s">
        <v>2738</v>
      </c>
      <c r="D47" s="31" t="s">
        <v>2739</v>
      </c>
      <c r="E47" s="48">
        <v>300</v>
      </c>
      <c r="F47" s="214" t="s">
        <v>2740</v>
      </c>
      <c r="G47" s="61" t="s">
        <v>1701</v>
      </c>
      <c r="H47" s="61" t="s">
        <v>1701</v>
      </c>
      <c r="I47" s="62"/>
      <c r="J47" s="62"/>
      <c r="K47" s="62"/>
      <c r="L47" s="63"/>
      <c r="M47" s="63"/>
      <c r="N47" s="63"/>
      <c r="O47" s="64"/>
      <c r="P47" s="64" t="s">
        <v>1701</v>
      </c>
      <c r="Q47" s="64" t="s">
        <v>1701</v>
      </c>
      <c r="R47" s="61" t="s">
        <v>1701</v>
      </c>
      <c r="S47" s="214" t="s">
        <v>2721</v>
      </c>
      <c r="T47" s="243" t="s">
        <v>3597</v>
      </c>
      <c r="U47" s="3" t="s">
        <v>1716</v>
      </c>
      <c r="V47" s="33">
        <f t="shared" si="0"/>
        <v>895</v>
      </c>
      <c r="W47" s="15">
        <f t="shared" si="1"/>
        <v>870</v>
      </c>
      <c r="X47" s="15">
        <f t="shared" si="2"/>
        <v>855</v>
      </c>
      <c r="Y47" s="15">
        <f t="shared" si="3"/>
        <v>840</v>
      </c>
      <c r="Z47" s="15">
        <f t="shared" si="4"/>
        <v>825</v>
      </c>
      <c r="AA47" s="15">
        <f t="shared" si="5"/>
        <v>750</v>
      </c>
      <c r="AB47" s="15">
        <f t="shared" si="6"/>
        <v>690</v>
      </c>
      <c r="AC47" s="15">
        <f t="shared" si="7"/>
        <v>600</v>
      </c>
      <c r="AD47" s="15">
        <f t="shared" si="8"/>
        <v>0</v>
      </c>
    </row>
    <row r="48" spans="1:30" ht="16.5" customHeight="1" thickBot="1">
      <c r="A48" s="3">
        <v>38</v>
      </c>
      <c r="B48" s="3"/>
      <c r="C48" s="10" t="s">
        <v>2694</v>
      </c>
      <c r="D48" s="31" t="s">
        <v>1700</v>
      </c>
      <c r="E48" s="48">
        <v>200</v>
      </c>
      <c r="F48" s="126" t="s">
        <v>1706</v>
      </c>
      <c r="G48" s="61"/>
      <c r="H48" s="61"/>
      <c r="I48" s="62" t="s">
        <v>2678</v>
      </c>
      <c r="J48" s="62" t="s">
        <v>2678</v>
      </c>
      <c r="K48" s="62" t="s">
        <v>2678</v>
      </c>
      <c r="L48" s="63" t="s">
        <v>2678</v>
      </c>
      <c r="M48" s="63"/>
      <c r="N48" s="63"/>
      <c r="O48" s="64"/>
      <c r="P48" s="64" t="s">
        <v>2678</v>
      </c>
      <c r="Q48" s="64"/>
      <c r="R48" s="61"/>
      <c r="S48" s="214" t="s">
        <v>1623</v>
      </c>
      <c r="T48" s="243" t="s">
        <v>3597</v>
      </c>
      <c r="U48" s="3"/>
      <c r="V48" s="33">
        <f t="shared" si="0"/>
        <v>596</v>
      </c>
      <c r="W48" s="15">
        <f t="shared" si="1"/>
        <v>580</v>
      </c>
      <c r="X48" s="15">
        <f t="shared" si="2"/>
        <v>570</v>
      </c>
      <c r="Y48" s="15">
        <f t="shared" si="3"/>
        <v>560</v>
      </c>
      <c r="Z48" s="15">
        <f t="shared" si="4"/>
        <v>550</v>
      </c>
      <c r="AA48" s="15">
        <f t="shared" si="5"/>
        <v>500</v>
      </c>
      <c r="AB48" s="15">
        <f t="shared" si="6"/>
        <v>460</v>
      </c>
      <c r="AC48" s="15">
        <f t="shared" si="7"/>
        <v>400</v>
      </c>
      <c r="AD48" s="15">
        <f t="shared" si="8"/>
        <v>0</v>
      </c>
    </row>
    <row r="49" spans="1:30" ht="16.5" customHeight="1" thickBot="1">
      <c r="A49" s="3">
        <v>39</v>
      </c>
      <c r="B49" s="3"/>
      <c r="C49" s="10" t="s">
        <v>2741</v>
      </c>
      <c r="D49" s="31" t="s">
        <v>2742</v>
      </c>
      <c r="E49" s="48">
        <v>260</v>
      </c>
      <c r="F49" s="214" t="s">
        <v>2743</v>
      </c>
      <c r="G49" s="61"/>
      <c r="H49" s="61"/>
      <c r="I49" s="62"/>
      <c r="J49" s="62"/>
      <c r="K49" s="62"/>
      <c r="L49" s="63" t="s">
        <v>1701</v>
      </c>
      <c r="M49" s="63"/>
      <c r="N49" s="63"/>
      <c r="O49" s="64" t="s">
        <v>1701</v>
      </c>
      <c r="P49" s="64" t="s">
        <v>1701</v>
      </c>
      <c r="Q49" s="64" t="s">
        <v>1701</v>
      </c>
      <c r="R49" s="61"/>
      <c r="S49" s="214" t="s">
        <v>2721</v>
      </c>
      <c r="T49" s="243" t="s">
        <v>3602</v>
      </c>
      <c r="U49" s="3"/>
      <c r="V49" s="33">
        <f t="shared" si="0"/>
        <v>775</v>
      </c>
      <c r="W49" s="15">
        <f t="shared" si="1"/>
        <v>754</v>
      </c>
      <c r="X49" s="15">
        <f t="shared" si="2"/>
        <v>741</v>
      </c>
      <c r="Y49" s="15">
        <f t="shared" si="3"/>
        <v>728</v>
      </c>
      <c r="Z49" s="15">
        <f t="shared" si="4"/>
        <v>715</v>
      </c>
      <c r="AA49" s="15">
        <f t="shared" si="5"/>
        <v>650</v>
      </c>
      <c r="AB49" s="15">
        <f t="shared" si="6"/>
        <v>598</v>
      </c>
      <c r="AC49" s="15">
        <f t="shared" si="7"/>
        <v>520</v>
      </c>
      <c r="AD49" s="15">
        <f t="shared" si="8"/>
        <v>0</v>
      </c>
    </row>
    <row r="50" spans="1:30" ht="16.5" customHeight="1" thickBot="1">
      <c r="A50" s="3">
        <v>40</v>
      </c>
      <c r="B50" s="3"/>
      <c r="C50" s="10" t="s">
        <v>2704</v>
      </c>
      <c r="D50" s="31" t="s">
        <v>1713</v>
      </c>
      <c r="E50" s="48">
        <v>260</v>
      </c>
      <c r="F50" s="214" t="s">
        <v>2744</v>
      </c>
      <c r="G50" s="61"/>
      <c r="H50" s="61"/>
      <c r="I50" s="62"/>
      <c r="J50" s="62"/>
      <c r="K50" s="62"/>
      <c r="L50" s="63"/>
      <c r="M50" s="63" t="s">
        <v>2678</v>
      </c>
      <c r="N50" s="63" t="s">
        <v>2678</v>
      </c>
      <c r="O50" s="64"/>
      <c r="P50" s="64"/>
      <c r="Q50" s="64"/>
      <c r="R50" s="61"/>
      <c r="S50" s="214" t="s">
        <v>1630</v>
      </c>
      <c r="T50" s="243" t="s">
        <v>3602</v>
      </c>
      <c r="U50" s="3"/>
      <c r="V50" s="33">
        <f>ROUNDDOWN(E50*2.9844,0)</f>
        <v>775</v>
      </c>
      <c r="W50" s="15">
        <f>ROUNDDOWN(E50*2.9,0)</f>
        <v>754</v>
      </c>
      <c r="X50" s="15">
        <f>ROUNDDOWN(E50*2.85,0)</f>
        <v>741</v>
      </c>
      <c r="Y50" s="15">
        <f>ROUNDDOWN(E50*2.8,0)</f>
        <v>728</v>
      </c>
      <c r="Z50" s="15">
        <f>ROUNDDOWN(E50*2.75,0)</f>
        <v>715</v>
      </c>
      <c r="AA50" s="15">
        <f>ROUNDDOWN(E50*2.5,0)</f>
        <v>650</v>
      </c>
      <c r="AB50" s="15">
        <f>ROUNDDOWN(E50*2.3,0)</f>
        <v>598</v>
      </c>
      <c r="AC50" s="15">
        <f>ROUNDDOWN(E50*2,0)</f>
        <v>520</v>
      </c>
      <c r="AD50" s="15">
        <f>ROUNDDOWN(E50*0,0)</f>
        <v>0</v>
      </c>
    </row>
    <row r="51" spans="1:30" ht="16.5" customHeight="1" thickBot="1">
      <c r="A51" s="3">
        <v>41</v>
      </c>
      <c r="B51" s="3"/>
      <c r="C51" s="10" t="s">
        <v>2697</v>
      </c>
      <c r="D51" s="31" t="s">
        <v>2698</v>
      </c>
      <c r="E51" s="48">
        <v>800</v>
      </c>
      <c r="F51" s="214" t="s">
        <v>1626</v>
      </c>
      <c r="G51" s="61" t="s">
        <v>2678</v>
      </c>
      <c r="H51" s="61" t="s">
        <v>2678</v>
      </c>
      <c r="I51" s="62"/>
      <c r="J51" s="62"/>
      <c r="K51" s="62"/>
      <c r="L51" s="63"/>
      <c r="M51" s="63"/>
      <c r="N51" s="63"/>
      <c r="O51" s="64"/>
      <c r="P51" s="64"/>
      <c r="Q51" s="64"/>
      <c r="R51" s="61" t="s">
        <v>2678</v>
      </c>
      <c r="S51" s="214" t="s">
        <v>1630</v>
      </c>
      <c r="T51" s="243" t="s">
        <v>3598</v>
      </c>
      <c r="U51" s="3" t="s">
        <v>2699</v>
      </c>
      <c r="V51" s="33">
        <f>ROUNDDOWN(E51*2.9844,0)</f>
        <v>2387</v>
      </c>
      <c r="W51" s="15">
        <f>ROUNDDOWN(E51*2.9,0)</f>
        <v>2320</v>
      </c>
      <c r="X51" s="15">
        <f>ROUNDDOWN(E51*2.85,0)</f>
        <v>2280</v>
      </c>
      <c r="Y51" s="15">
        <f>ROUNDDOWN(E51*2.8,0)</f>
        <v>2240</v>
      </c>
      <c r="Z51" s="15">
        <f>ROUNDDOWN(E51*2.75,0)</f>
        <v>2200</v>
      </c>
      <c r="AA51" s="15">
        <f>ROUNDDOWN(E51*2.5,0)</f>
        <v>2000</v>
      </c>
      <c r="AB51" s="15">
        <f>ROUNDDOWN(E51*2.3,0)</f>
        <v>1840</v>
      </c>
      <c r="AC51" s="15">
        <f>ROUNDDOWN(E51*2,0)</f>
        <v>1600</v>
      </c>
      <c r="AD51" s="15">
        <f>ROUNDDOWN(E51*0,0)</f>
        <v>0</v>
      </c>
    </row>
    <row r="52" spans="1:30" ht="16.5" customHeight="1" thickBot="1">
      <c r="A52" s="3">
        <v>42</v>
      </c>
      <c r="B52" s="3"/>
      <c r="C52" s="10" t="s">
        <v>2701</v>
      </c>
      <c r="D52" s="31" t="s">
        <v>2702</v>
      </c>
      <c r="E52" s="48">
        <v>300</v>
      </c>
      <c r="F52" s="126" t="s">
        <v>1711</v>
      </c>
      <c r="G52" s="61"/>
      <c r="H52" s="61"/>
      <c r="I52" s="62"/>
      <c r="J52" s="62"/>
      <c r="K52" s="62"/>
      <c r="L52" s="63" t="s">
        <v>2678</v>
      </c>
      <c r="M52" s="63"/>
      <c r="N52" s="63"/>
      <c r="O52" s="64"/>
      <c r="P52" s="64"/>
      <c r="Q52" s="64"/>
      <c r="R52" s="61"/>
      <c r="S52" s="214" t="s">
        <v>1654</v>
      </c>
      <c r="T52" s="243" t="s">
        <v>3602</v>
      </c>
      <c r="U52" s="3"/>
      <c r="V52" s="33">
        <f>ROUNDDOWN(E52*2.9844,0)</f>
        <v>895</v>
      </c>
      <c r="W52" s="15">
        <f>ROUNDDOWN(E52*2.9,0)</f>
        <v>870</v>
      </c>
      <c r="X52" s="15">
        <f>ROUNDDOWN(E52*2.85,0)</f>
        <v>855</v>
      </c>
      <c r="Y52" s="15">
        <f>ROUNDDOWN(E52*2.8,0)</f>
        <v>840</v>
      </c>
      <c r="Z52" s="15">
        <f>ROUNDDOWN(E52*2.75,0)</f>
        <v>825</v>
      </c>
      <c r="AA52" s="15">
        <f>ROUNDDOWN(E52*2.5,0)</f>
        <v>750</v>
      </c>
      <c r="AB52" s="15">
        <f>ROUNDDOWN(E52*2.3,0)</f>
        <v>690</v>
      </c>
      <c r="AC52" s="15">
        <f>ROUNDDOWN(E52*2,0)</f>
        <v>600</v>
      </c>
      <c r="AD52" s="15">
        <f>ROUNDDOWN(E52*0,0)</f>
        <v>0</v>
      </c>
    </row>
    <row r="53" spans="1:30" ht="16.5" customHeight="1" thickBot="1">
      <c r="A53" s="3">
        <v>43</v>
      </c>
      <c r="B53" s="3"/>
      <c r="C53" s="10" t="s">
        <v>2695</v>
      </c>
      <c r="D53" s="31" t="s">
        <v>1713</v>
      </c>
      <c r="E53" s="48">
        <v>100</v>
      </c>
      <c r="F53" s="126" t="s">
        <v>1619</v>
      </c>
      <c r="G53" s="61"/>
      <c r="H53" s="61"/>
      <c r="I53" s="62"/>
      <c r="J53" s="62"/>
      <c r="K53" s="62"/>
      <c r="L53" s="63"/>
      <c r="M53" s="63" t="s">
        <v>2678</v>
      </c>
      <c r="N53" s="63" t="s">
        <v>2678</v>
      </c>
      <c r="O53" s="64" t="s">
        <v>2678</v>
      </c>
      <c r="P53" s="64"/>
      <c r="Q53" s="64"/>
      <c r="R53" s="61"/>
      <c r="S53" s="214" t="s">
        <v>1623</v>
      </c>
      <c r="T53" s="243" t="s">
        <v>3597</v>
      </c>
      <c r="U53" s="3" t="s">
        <v>1721</v>
      </c>
      <c r="V53" s="33">
        <f t="shared" si="0"/>
        <v>298</v>
      </c>
      <c r="W53" s="15">
        <f t="shared" si="1"/>
        <v>290</v>
      </c>
      <c r="X53" s="15">
        <f t="shared" si="2"/>
        <v>285</v>
      </c>
      <c r="Y53" s="15">
        <f t="shared" si="3"/>
        <v>280</v>
      </c>
      <c r="Z53" s="15">
        <f t="shared" si="4"/>
        <v>275</v>
      </c>
      <c r="AA53" s="15">
        <f t="shared" si="5"/>
        <v>250</v>
      </c>
      <c r="AB53" s="15">
        <f t="shared" si="6"/>
        <v>230</v>
      </c>
      <c r="AC53" s="15">
        <f t="shared" si="7"/>
        <v>200</v>
      </c>
      <c r="AD53" s="15">
        <f t="shared" si="8"/>
        <v>0</v>
      </c>
    </row>
    <row r="54" spans="1:30" ht="16.5" customHeight="1" thickBot="1">
      <c r="A54" s="3">
        <v>44</v>
      </c>
      <c r="B54" s="3"/>
      <c r="C54" s="10" t="s">
        <v>2696</v>
      </c>
      <c r="D54" s="31" t="s">
        <v>1713</v>
      </c>
      <c r="E54" s="48">
        <v>6000</v>
      </c>
      <c r="F54" s="126" t="s">
        <v>1722</v>
      </c>
      <c r="G54" s="61"/>
      <c r="H54" s="61"/>
      <c r="I54" s="62"/>
      <c r="J54" s="62"/>
      <c r="K54" s="62"/>
      <c r="L54" s="63"/>
      <c r="M54" s="63" t="s">
        <v>2678</v>
      </c>
      <c r="N54" s="63" t="s">
        <v>2678</v>
      </c>
      <c r="O54" s="64"/>
      <c r="P54" s="64"/>
      <c r="Q54" s="64"/>
      <c r="R54" s="61"/>
      <c r="S54" s="214" t="s">
        <v>1630</v>
      </c>
      <c r="T54" s="243" t="s">
        <v>3599</v>
      </c>
      <c r="U54" s="3"/>
      <c r="V54" s="33">
        <f t="shared" si="0"/>
        <v>17906</v>
      </c>
      <c r="W54" s="15">
        <f t="shared" si="1"/>
        <v>17400</v>
      </c>
      <c r="X54" s="15">
        <f t="shared" si="2"/>
        <v>17100</v>
      </c>
      <c r="Y54" s="15">
        <f t="shared" si="3"/>
        <v>16800</v>
      </c>
      <c r="Z54" s="15">
        <f t="shared" si="4"/>
        <v>16500</v>
      </c>
      <c r="AA54" s="15">
        <f t="shared" si="5"/>
        <v>15000</v>
      </c>
      <c r="AB54" s="15">
        <f t="shared" si="6"/>
        <v>13800</v>
      </c>
      <c r="AC54" s="15">
        <f t="shared" si="7"/>
        <v>12000</v>
      </c>
      <c r="AD54" s="15">
        <f t="shared" si="8"/>
        <v>0</v>
      </c>
    </row>
    <row r="55" spans="1:30" ht="16.5" customHeight="1" thickBot="1">
      <c r="A55" s="3">
        <v>45</v>
      </c>
      <c r="B55" s="3"/>
      <c r="C55" s="10" t="s">
        <v>2703</v>
      </c>
      <c r="D55" s="31" t="s">
        <v>1713</v>
      </c>
      <c r="E55" s="48">
        <v>2400</v>
      </c>
      <c r="F55" s="126" t="s">
        <v>1706</v>
      </c>
      <c r="G55" s="61"/>
      <c r="H55" s="61"/>
      <c r="I55" s="62"/>
      <c r="J55" s="62"/>
      <c r="K55" s="62"/>
      <c r="L55" s="63"/>
      <c r="M55" s="63" t="s">
        <v>2678</v>
      </c>
      <c r="N55" s="63" t="s">
        <v>2678</v>
      </c>
      <c r="O55" s="64"/>
      <c r="P55" s="64"/>
      <c r="Q55" s="64"/>
      <c r="R55" s="61"/>
      <c r="S55" s="214" t="s">
        <v>1630</v>
      </c>
      <c r="T55" s="243" t="s">
        <v>3602</v>
      </c>
      <c r="U55" s="3"/>
      <c r="V55" s="33">
        <f t="shared" ref="V55:V61" si="9">ROUNDDOWN(E55*2.9844,0)</f>
        <v>7162</v>
      </c>
      <c r="W55" s="15">
        <f t="shared" ref="W55:W61" si="10">ROUNDDOWN(E55*2.9,0)</f>
        <v>6960</v>
      </c>
      <c r="X55" s="15">
        <f t="shared" ref="X55:X61" si="11">ROUNDDOWN(E55*2.85,0)</f>
        <v>6840</v>
      </c>
      <c r="Y55" s="15">
        <f t="shared" ref="Y55:Y61" si="12">ROUNDDOWN(E55*2.8,0)</f>
        <v>6720</v>
      </c>
      <c r="Z55" s="15">
        <f t="shared" ref="Z55:Z61" si="13">ROUNDDOWN(E55*2.75,0)</f>
        <v>6600</v>
      </c>
      <c r="AA55" s="15">
        <f t="shared" ref="AA55:AA61" si="14">ROUNDDOWN(E55*2.5,0)</f>
        <v>6000</v>
      </c>
      <c r="AB55" s="15">
        <f t="shared" ref="AB55:AB61" si="15">ROUNDDOWN(E55*2.3,0)</f>
        <v>5520</v>
      </c>
      <c r="AC55" s="15">
        <f t="shared" ref="AC55:AC61" si="16">ROUNDDOWN(E55*2,0)</f>
        <v>4800</v>
      </c>
      <c r="AD55" s="15">
        <f t="shared" ref="AD55:AD61" si="17">ROUNDDOWN(E55*0,0)</f>
        <v>0</v>
      </c>
    </row>
    <row r="56" spans="1:30" ht="16.5" customHeight="1" thickBot="1">
      <c r="A56" s="3">
        <v>46</v>
      </c>
      <c r="B56" s="3"/>
      <c r="C56" s="10" t="s">
        <v>2745</v>
      </c>
      <c r="D56" s="31" t="s">
        <v>2739</v>
      </c>
      <c r="E56" s="48">
        <v>1000</v>
      </c>
      <c r="F56" s="214" t="s">
        <v>2740</v>
      </c>
      <c r="G56" s="61"/>
      <c r="H56" s="61"/>
      <c r="I56" s="62"/>
      <c r="J56" s="62"/>
      <c r="K56" s="62"/>
      <c r="L56" s="63"/>
      <c r="M56" s="63" t="s">
        <v>1701</v>
      </c>
      <c r="N56" s="63" t="s">
        <v>1701</v>
      </c>
      <c r="O56" s="64"/>
      <c r="P56" s="64"/>
      <c r="Q56" s="64"/>
      <c r="R56" s="61"/>
      <c r="S56" s="214" t="s">
        <v>2731</v>
      </c>
      <c r="T56" s="243" t="s">
        <v>3602</v>
      </c>
      <c r="U56" s="3"/>
      <c r="V56" s="33">
        <f t="shared" si="9"/>
        <v>2984</v>
      </c>
      <c r="W56" s="15">
        <f t="shared" si="10"/>
        <v>2900</v>
      </c>
      <c r="X56" s="15">
        <f t="shared" si="11"/>
        <v>2850</v>
      </c>
      <c r="Y56" s="15">
        <f t="shared" si="12"/>
        <v>2800</v>
      </c>
      <c r="Z56" s="15">
        <f t="shared" si="13"/>
        <v>2750</v>
      </c>
      <c r="AA56" s="15">
        <f t="shared" si="14"/>
        <v>2500</v>
      </c>
      <c r="AB56" s="15">
        <f t="shared" si="15"/>
        <v>2300</v>
      </c>
      <c r="AC56" s="15">
        <f t="shared" si="16"/>
        <v>2000</v>
      </c>
      <c r="AD56" s="15">
        <f t="shared" si="17"/>
        <v>0</v>
      </c>
    </row>
    <row r="57" spans="1:30" ht="16.5" customHeight="1" thickBot="1">
      <c r="A57" s="3">
        <v>47</v>
      </c>
      <c r="B57" s="3"/>
      <c r="C57" s="10" t="s">
        <v>2705</v>
      </c>
      <c r="D57" s="31" t="s">
        <v>1713</v>
      </c>
      <c r="E57" s="48">
        <v>2000</v>
      </c>
      <c r="F57" s="126" t="s">
        <v>1619</v>
      </c>
      <c r="G57" s="61"/>
      <c r="H57" s="61"/>
      <c r="I57" s="62"/>
      <c r="J57" s="62"/>
      <c r="K57" s="62"/>
      <c r="L57" s="63"/>
      <c r="M57" s="63" t="s">
        <v>2678</v>
      </c>
      <c r="N57" s="63" t="s">
        <v>2678</v>
      </c>
      <c r="O57" s="64"/>
      <c r="P57" s="64"/>
      <c r="Q57" s="64"/>
      <c r="R57" s="61"/>
      <c r="S57" s="214" t="s">
        <v>1623</v>
      </c>
      <c r="T57" s="243" t="s">
        <v>3598</v>
      </c>
      <c r="U57" s="3"/>
      <c r="V57" s="33">
        <f t="shared" si="9"/>
        <v>5968</v>
      </c>
      <c r="W57" s="15">
        <f t="shared" si="10"/>
        <v>5800</v>
      </c>
      <c r="X57" s="15">
        <f t="shared" si="11"/>
        <v>5700</v>
      </c>
      <c r="Y57" s="15">
        <f t="shared" si="12"/>
        <v>5600</v>
      </c>
      <c r="Z57" s="15">
        <f t="shared" si="13"/>
        <v>5500</v>
      </c>
      <c r="AA57" s="15">
        <f t="shared" si="14"/>
        <v>5000</v>
      </c>
      <c r="AB57" s="15">
        <f t="shared" si="15"/>
        <v>4600</v>
      </c>
      <c r="AC57" s="15">
        <f t="shared" si="16"/>
        <v>4000</v>
      </c>
      <c r="AD57" s="15">
        <f t="shared" si="17"/>
        <v>0</v>
      </c>
    </row>
    <row r="58" spans="1:30" ht="16.5" customHeight="1" thickBot="1">
      <c r="A58" s="3">
        <v>48</v>
      </c>
      <c r="B58" s="3"/>
      <c r="C58" s="10" t="s">
        <v>2706</v>
      </c>
      <c r="D58" s="31" t="s">
        <v>1713</v>
      </c>
      <c r="E58" s="48">
        <v>10000</v>
      </c>
      <c r="F58" s="126" t="s">
        <v>1722</v>
      </c>
      <c r="G58" s="61"/>
      <c r="H58" s="61"/>
      <c r="I58" s="62"/>
      <c r="J58" s="62"/>
      <c r="K58" s="62"/>
      <c r="L58" s="63"/>
      <c r="M58" s="63" t="s">
        <v>2678</v>
      </c>
      <c r="N58" s="63" t="s">
        <v>2678</v>
      </c>
      <c r="O58" s="64"/>
      <c r="P58" s="64"/>
      <c r="Q58" s="64"/>
      <c r="R58" s="61"/>
      <c r="S58" s="214" t="s">
        <v>1630</v>
      </c>
      <c r="T58" s="243" t="s">
        <v>3598</v>
      </c>
      <c r="U58" s="3"/>
      <c r="V58" s="33">
        <f t="shared" si="9"/>
        <v>29844</v>
      </c>
      <c r="W58" s="15">
        <f t="shared" si="10"/>
        <v>29000</v>
      </c>
      <c r="X58" s="15">
        <f t="shared" si="11"/>
        <v>28500</v>
      </c>
      <c r="Y58" s="15">
        <f t="shared" si="12"/>
        <v>28000</v>
      </c>
      <c r="Z58" s="15">
        <f t="shared" si="13"/>
        <v>27500</v>
      </c>
      <c r="AA58" s="15">
        <f t="shared" si="14"/>
        <v>25000</v>
      </c>
      <c r="AB58" s="15">
        <f t="shared" si="15"/>
        <v>23000</v>
      </c>
      <c r="AC58" s="15">
        <f t="shared" si="16"/>
        <v>20000</v>
      </c>
      <c r="AD58" s="15">
        <f t="shared" si="17"/>
        <v>0</v>
      </c>
    </row>
    <row r="59" spans="1:30" ht="16.5" customHeight="1" thickBot="1">
      <c r="A59" s="3">
        <v>49</v>
      </c>
      <c r="B59" s="3"/>
      <c r="C59" s="10" t="s">
        <v>2707</v>
      </c>
      <c r="D59" s="31" t="s">
        <v>1713</v>
      </c>
      <c r="E59" s="48">
        <v>10000</v>
      </c>
      <c r="F59" s="126" t="s">
        <v>1724</v>
      </c>
      <c r="G59" s="61"/>
      <c r="H59" s="61"/>
      <c r="I59" s="62"/>
      <c r="J59" s="62"/>
      <c r="K59" s="62"/>
      <c r="L59" s="63" t="s">
        <v>2678</v>
      </c>
      <c r="M59" s="63" t="s">
        <v>2678</v>
      </c>
      <c r="N59" s="63" t="s">
        <v>2678</v>
      </c>
      <c r="O59" s="64" t="s">
        <v>2678</v>
      </c>
      <c r="P59" s="64"/>
      <c r="Q59" s="64"/>
      <c r="R59" s="61"/>
      <c r="S59" s="214" t="s">
        <v>1630</v>
      </c>
      <c r="T59" s="243" t="s">
        <v>3599</v>
      </c>
      <c r="U59" s="3" t="s">
        <v>2746</v>
      </c>
      <c r="V59" s="33">
        <f t="shared" si="9"/>
        <v>29844</v>
      </c>
      <c r="W59" s="15">
        <f t="shared" si="10"/>
        <v>29000</v>
      </c>
      <c r="X59" s="15">
        <f t="shared" si="11"/>
        <v>28500</v>
      </c>
      <c r="Y59" s="15">
        <f t="shared" si="12"/>
        <v>28000</v>
      </c>
      <c r="Z59" s="15">
        <f t="shared" si="13"/>
        <v>27500</v>
      </c>
      <c r="AA59" s="15">
        <f t="shared" si="14"/>
        <v>25000</v>
      </c>
      <c r="AB59" s="15">
        <f t="shared" si="15"/>
        <v>23000</v>
      </c>
      <c r="AC59" s="15">
        <f t="shared" si="16"/>
        <v>20000</v>
      </c>
      <c r="AD59" s="15">
        <f t="shared" si="17"/>
        <v>0</v>
      </c>
    </row>
    <row r="60" spans="1:30" ht="16.5" customHeight="1" thickBot="1">
      <c r="A60" s="3">
        <v>50</v>
      </c>
      <c r="B60" s="3"/>
      <c r="C60" s="10" t="s">
        <v>3600</v>
      </c>
      <c r="D60" s="31" t="s">
        <v>1723</v>
      </c>
      <c r="E60" s="48">
        <v>8000</v>
      </c>
      <c r="F60" s="214" t="s">
        <v>2748</v>
      </c>
      <c r="G60" s="61"/>
      <c r="H60" s="61"/>
      <c r="I60" s="62"/>
      <c r="J60" s="62"/>
      <c r="K60" s="62"/>
      <c r="L60" s="63"/>
      <c r="M60" s="63" t="s">
        <v>1701</v>
      </c>
      <c r="N60" s="63" t="s">
        <v>1701</v>
      </c>
      <c r="O60" s="64"/>
      <c r="P60" s="64"/>
      <c r="Q60" s="64"/>
      <c r="R60" s="61"/>
      <c r="S60" s="214" t="s">
        <v>2721</v>
      </c>
      <c r="T60" s="243" t="s">
        <v>3599</v>
      </c>
      <c r="U60" s="3"/>
      <c r="V60" s="33">
        <f t="shared" si="9"/>
        <v>23875</v>
      </c>
      <c r="W60" s="15">
        <f t="shared" si="10"/>
        <v>23200</v>
      </c>
      <c r="X60" s="15">
        <f t="shared" si="11"/>
        <v>22800</v>
      </c>
      <c r="Y60" s="15">
        <f t="shared" si="12"/>
        <v>22400</v>
      </c>
      <c r="Z60" s="15">
        <f t="shared" si="13"/>
        <v>22000</v>
      </c>
      <c r="AA60" s="15">
        <f t="shared" si="14"/>
        <v>20000</v>
      </c>
      <c r="AB60" s="15">
        <f t="shared" si="15"/>
        <v>18400</v>
      </c>
      <c r="AC60" s="15">
        <f t="shared" si="16"/>
        <v>16000</v>
      </c>
      <c r="AD60" s="15">
        <f t="shared" si="17"/>
        <v>0</v>
      </c>
    </row>
    <row r="61" spans="1:30" ht="16.5" customHeight="1" thickBot="1">
      <c r="A61" s="3">
        <v>51</v>
      </c>
      <c r="B61" s="3"/>
      <c r="C61" s="10" t="s">
        <v>2747</v>
      </c>
      <c r="D61" s="31" t="s">
        <v>1723</v>
      </c>
      <c r="E61" s="48">
        <v>12000</v>
      </c>
      <c r="F61" s="214" t="s">
        <v>2748</v>
      </c>
      <c r="G61" s="61"/>
      <c r="H61" s="61"/>
      <c r="I61" s="62"/>
      <c r="J61" s="62"/>
      <c r="K61" s="62"/>
      <c r="L61" s="63"/>
      <c r="M61" s="63" t="s">
        <v>1701</v>
      </c>
      <c r="N61" s="63" t="s">
        <v>1701</v>
      </c>
      <c r="O61" s="64"/>
      <c r="P61" s="64"/>
      <c r="Q61" s="64"/>
      <c r="R61" s="61"/>
      <c r="S61" s="214" t="s">
        <v>2721</v>
      </c>
      <c r="T61" s="243" t="s">
        <v>3599</v>
      </c>
      <c r="U61" s="3"/>
      <c r="V61" s="33">
        <f t="shared" si="9"/>
        <v>35812</v>
      </c>
      <c r="W61" s="15">
        <f t="shared" si="10"/>
        <v>34800</v>
      </c>
      <c r="X61" s="15">
        <f t="shared" si="11"/>
        <v>34200</v>
      </c>
      <c r="Y61" s="15">
        <f t="shared" si="12"/>
        <v>33600</v>
      </c>
      <c r="Z61" s="15">
        <f t="shared" si="13"/>
        <v>33000</v>
      </c>
      <c r="AA61" s="15">
        <f t="shared" si="14"/>
        <v>30000</v>
      </c>
      <c r="AB61" s="15">
        <f t="shared" si="15"/>
        <v>27600</v>
      </c>
      <c r="AC61" s="15">
        <f t="shared" si="16"/>
        <v>24000</v>
      </c>
      <c r="AD61" s="15">
        <f t="shared" si="17"/>
        <v>0</v>
      </c>
    </row>
    <row r="62" spans="1:30" ht="16.5" customHeight="1" thickBot="1">
      <c r="A62" s="3">
        <v>52</v>
      </c>
      <c r="B62" s="3"/>
      <c r="C62" s="10" t="s">
        <v>2708</v>
      </c>
      <c r="D62" s="31" t="s">
        <v>1713</v>
      </c>
      <c r="E62" s="48">
        <v>1350</v>
      </c>
      <c r="F62" s="214" t="s">
        <v>2748</v>
      </c>
      <c r="G62" s="61"/>
      <c r="H62" s="61"/>
      <c r="I62" s="62"/>
      <c r="J62" s="62"/>
      <c r="K62" s="62"/>
      <c r="L62" s="63"/>
      <c r="M62" s="63" t="s">
        <v>2678</v>
      </c>
      <c r="N62" s="63" t="s">
        <v>2678</v>
      </c>
      <c r="O62" s="64"/>
      <c r="P62" s="64"/>
      <c r="Q62" s="64"/>
      <c r="R62" s="61"/>
      <c r="S62" s="214" t="s">
        <v>1623</v>
      </c>
      <c r="T62" s="243" t="s">
        <v>3598</v>
      </c>
      <c r="U62" s="3"/>
      <c r="V62" s="33">
        <f t="shared" si="0"/>
        <v>4028</v>
      </c>
      <c r="W62" s="15">
        <f t="shared" si="1"/>
        <v>3915</v>
      </c>
      <c r="X62" s="15">
        <f t="shared" si="2"/>
        <v>3847</v>
      </c>
      <c r="Y62" s="15">
        <f t="shared" si="3"/>
        <v>3780</v>
      </c>
      <c r="Z62" s="15">
        <f t="shared" si="4"/>
        <v>3712</v>
      </c>
      <c r="AA62" s="15">
        <f t="shared" si="5"/>
        <v>3375</v>
      </c>
      <c r="AB62" s="15">
        <f t="shared" si="6"/>
        <v>3105</v>
      </c>
      <c r="AC62" s="15">
        <f t="shared" si="7"/>
        <v>2700</v>
      </c>
      <c r="AD62" s="15">
        <f t="shared" si="8"/>
        <v>0</v>
      </c>
    </row>
    <row r="63" spans="1:30" ht="16.5" customHeight="1" thickBot="1">
      <c r="A63" s="3">
        <v>53</v>
      </c>
      <c r="B63" s="3"/>
      <c r="C63" s="10" t="s">
        <v>2709</v>
      </c>
      <c r="D63" s="31" t="s">
        <v>1723</v>
      </c>
      <c r="E63" s="48">
        <v>8000</v>
      </c>
      <c r="F63" s="214" t="s">
        <v>2748</v>
      </c>
      <c r="G63" s="61"/>
      <c r="H63" s="61"/>
      <c r="I63" s="62"/>
      <c r="J63" s="62"/>
      <c r="K63" s="62"/>
      <c r="L63" s="63"/>
      <c r="M63" s="63" t="s">
        <v>2678</v>
      </c>
      <c r="N63" s="63" t="s">
        <v>2678</v>
      </c>
      <c r="O63" s="64"/>
      <c r="P63" s="64"/>
      <c r="Q63" s="64"/>
      <c r="R63" s="61"/>
      <c r="S63" s="214" t="s">
        <v>1623</v>
      </c>
      <c r="T63" s="243" t="s">
        <v>3599</v>
      </c>
      <c r="U63" s="3"/>
      <c r="V63" s="33">
        <f t="shared" si="0"/>
        <v>23875</v>
      </c>
      <c r="W63" s="15">
        <f t="shared" si="1"/>
        <v>23200</v>
      </c>
      <c r="X63" s="15">
        <f t="shared" si="2"/>
        <v>22800</v>
      </c>
      <c r="Y63" s="15">
        <f t="shared" si="3"/>
        <v>22400</v>
      </c>
      <c r="Z63" s="15">
        <f t="shared" si="4"/>
        <v>22000</v>
      </c>
      <c r="AA63" s="15">
        <f t="shared" si="5"/>
        <v>20000</v>
      </c>
      <c r="AB63" s="15">
        <f t="shared" si="6"/>
        <v>18400</v>
      </c>
      <c r="AC63" s="15">
        <f t="shared" si="7"/>
        <v>16000</v>
      </c>
      <c r="AD63" s="15">
        <f t="shared" si="8"/>
        <v>0</v>
      </c>
    </row>
    <row r="64" spans="1:30" ht="16.5" customHeight="1" thickBot="1">
      <c r="A64" s="3">
        <v>54</v>
      </c>
      <c r="B64" s="3"/>
      <c r="C64" s="10" t="s">
        <v>2710</v>
      </c>
      <c r="D64" s="31" t="s">
        <v>1723</v>
      </c>
      <c r="E64" s="48">
        <v>8000</v>
      </c>
      <c r="F64" s="214" t="s">
        <v>2748</v>
      </c>
      <c r="G64" s="61"/>
      <c r="H64" s="61"/>
      <c r="I64" s="62"/>
      <c r="J64" s="62"/>
      <c r="K64" s="62"/>
      <c r="L64" s="63"/>
      <c r="M64" s="63" t="s">
        <v>2678</v>
      </c>
      <c r="N64" s="63" t="s">
        <v>2678</v>
      </c>
      <c r="O64" s="64"/>
      <c r="P64" s="64"/>
      <c r="Q64" s="64"/>
      <c r="R64" s="61"/>
      <c r="S64" s="214" t="s">
        <v>1630</v>
      </c>
      <c r="T64" s="243" t="s">
        <v>3598</v>
      </c>
      <c r="U64" s="3"/>
      <c r="V64" s="33">
        <f t="shared" si="0"/>
        <v>23875</v>
      </c>
      <c r="W64" s="15">
        <f t="shared" si="1"/>
        <v>23200</v>
      </c>
      <c r="X64" s="15">
        <f t="shared" si="2"/>
        <v>22800</v>
      </c>
      <c r="Y64" s="15">
        <f t="shared" si="3"/>
        <v>22400</v>
      </c>
      <c r="Z64" s="15">
        <f t="shared" si="4"/>
        <v>22000</v>
      </c>
      <c r="AA64" s="15">
        <f t="shared" si="5"/>
        <v>20000</v>
      </c>
      <c r="AB64" s="15">
        <f t="shared" si="6"/>
        <v>18400</v>
      </c>
      <c r="AC64" s="15">
        <f t="shared" si="7"/>
        <v>16000</v>
      </c>
      <c r="AD64" s="15">
        <f t="shared" si="8"/>
        <v>0</v>
      </c>
    </row>
    <row r="65" spans="1:30" ht="16.5" customHeight="1" thickBot="1">
      <c r="A65" s="3">
        <v>55</v>
      </c>
      <c r="B65" s="3"/>
      <c r="C65" s="10" t="s">
        <v>2711</v>
      </c>
      <c r="D65" s="31" t="s">
        <v>1723</v>
      </c>
      <c r="E65" s="48">
        <v>12000</v>
      </c>
      <c r="F65" s="214" t="s">
        <v>2748</v>
      </c>
      <c r="G65" s="61"/>
      <c r="H65" s="61"/>
      <c r="I65" s="62"/>
      <c r="J65" s="62"/>
      <c r="K65" s="62"/>
      <c r="L65" s="63"/>
      <c r="M65" s="63" t="s">
        <v>2678</v>
      </c>
      <c r="N65" s="63" t="s">
        <v>2678</v>
      </c>
      <c r="O65" s="64"/>
      <c r="P65" s="64"/>
      <c r="Q65" s="64"/>
      <c r="R65" s="61"/>
      <c r="S65" s="214" t="s">
        <v>1630</v>
      </c>
      <c r="T65" s="243" t="s">
        <v>3599</v>
      </c>
      <c r="U65" s="3"/>
      <c r="V65" s="33">
        <f t="shared" si="0"/>
        <v>35812</v>
      </c>
      <c r="W65" s="15">
        <f t="shared" si="1"/>
        <v>34800</v>
      </c>
      <c r="X65" s="15">
        <f t="shared" si="2"/>
        <v>34200</v>
      </c>
      <c r="Y65" s="15">
        <f t="shared" si="3"/>
        <v>33600</v>
      </c>
      <c r="Z65" s="15">
        <f t="shared" si="4"/>
        <v>33000</v>
      </c>
      <c r="AA65" s="15">
        <f t="shared" si="5"/>
        <v>30000</v>
      </c>
      <c r="AB65" s="15">
        <f t="shared" si="6"/>
        <v>27600</v>
      </c>
      <c r="AC65" s="15">
        <f t="shared" si="7"/>
        <v>24000</v>
      </c>
      <c r="AD65" s="15">
        <f t="shared" si="8"/>
        <v>0</v>
      </c>
    </row>
    <row r="66" spans="1:30" ht="16.5" customHeight="1" thickBot="1">
      <c r="A66" s="3">
        <v>56</v>
      </c>
      <c r="B66" s="3"/>
      <c r="C66" s="10" t="s">
        <v>2700</v>
      </c>
      <c r="D66" s="31" t="s">
        <v>1723</v>
      </c>
      <c r="E66" s="48">
        <v>6000</v>
      </c>
      <c r="F66" s="126" t="s">
        <v>1724</v>
      </c>
      <c r="G66" s="61"/>
      <c r="H66" s="61"/>
      <c r="I66" s="62"/>
      <c r="J66" s="62"/>
      <c r="K66" s="62"/>
      <c r="L66" s="63" t="s">
        <v>2678</v>
      </c>
      <c r="M66" s="63" t="s">
        <v>2678</v>
      </c>
      <c r="N66" s="63" t="s">
        <v>2678</v>
      </c>
      <c r="O66" s="64" t="s">
        <v>1701</v>
      </c>
      <c r="P66" s="64"/>
      <c r="Q66" s="64"/>
      <c r="R66" s="61"/>
      <c r="S66" s="214" t="s">
        <v>1623</v>
      </c>
      <c r="T66" s="243" t="s">
        <v>3599</v>
      </c>
      <c r="U66" s="3" t="s">
        <v>2746</v>
      </c>
      <c r="V66" s="33">
        <f>ROUNDDOWN(E66*2.9844,0)</f>
        <v>17906</v>
      </c>
      <c r="W66" s="15">
        <f>ROUNDDOWN(E66*2.9,0)</f>
        <v>17400</v>
      </c>
      <c r="X66" s="15">
        <f>ROUNDDOWN(E66*2.85,0)</f>
        <v>17100</v>
      </c>
      <c r="Y66" s="15">
        <f>ROUNDDOWN(E66*2.8,0)</f>
        <v>16800</v>
      </c>
      <c r="Z66" s="15">
        <f>ROUNDDOWN(E66*2.75,0)</f>
        <v>16500</v>
      </c>
      <c r="AA66" s="15">
        <f>ROUNDDOWN(E66*2.5,0)</f>
        <v>15000</v>
      </c>
      <c r="AB66" s="15">
        <f>ROUNDDOWN(E66*2.3,0)</f>
        <v>13800</v>
      </c>
      <c r="AC66" s="15">
        <f>ROUNDDOWN(E66*2,0)</f>
        <v>12000</v>
      </c>
      <c r="AD66" s="15">
        <f>ROUNDDOWN(E66*0,0)</f>
        <v>0</v>
      </c>
    </row>
    <row r="67" spans="1:30" ht="16.5" customHeight="1" thickBot="1">
      <c r="A67" s="3">
        <v>57</v>
      </c>
      <c r="B67" s="3"/>
      <c r="C67" s="10" t="s">
        <v>2712</v>
      </c>
      <c r="D67" s="31" t="s">
        <v>1725</v>
      </c>
      <c r="E67" s="48">
        <v>70</v>
      </c>
      <c r="F67" s="126" t="s">
        <v>1619</v>
      </c>
      <c r="G67" s="61"/>
      <c r="H67" s="61"/>
      <c r="I67" s="62" t="s">
        <v>2678</v>
      </c>
      <c r="J67" s="62" t="s">
        <v>2678</v>
      </c>
      <c r="K67" s="62" t="s">
        <v>2678</v>
      </c>
      <c r="L67" s="63" t="s">
        <v>2678</v>
      </c>
      <c r="M67" s="63" t="s">
        <v>2678</v>
      </c>
      <c r="N67" s="63" t="s">
        <v>2678</v>
      </c>
      <c r="O67" s="64" t="s">
        <v>2678</v>
      </c>
      <c r="P67" s="64" t="s">
        <v>2678</v>
      </c>
      <c r="Q67" s="64" t="s">
        <v>2678</v>
      </c>
      <c r="R67" s="61"/>
      <c r="S67" s="214" t="s">
        <v>1630</v>
      </c>
      <c r="T67" s="243" t="s">
        <v>3596</v>
      </c>
      <c r="U67" s="3" t="s">
        <v>2749</v>
      </c>
      <c r="V67" s="33">
        <f t="shared" si="0"/>
        <v>208</v>
      </c>
      <c r="W67" s="15">
        <f t="shared" si="1"/>
        <v>203</v>
      </c>
      <c r="X67" s="15">
        <f t="shared" si="2"/>
        <v>199</v>
      </c>
      <c r="Y67" s="15">
        <f t="shared" si="3"/>
        <v>196</v>
      </c>
      <c r="Z67" s="15">
        <f t="shared" si="4"/>
        <v>192</v>
      </c>
      <c r="AA67" s="15">
        <f t="shared" si="5"/>
        <v>175</v>
      </c>
      <c r="AB67" s="15">
        <f t="shared" si="6"/>
        <v>161</v>
      </c>
      <c r="AC67" s="15">
        <f t="shared" si="7"/>
        <v>140</v>
      </c>
      <c r="AD67" s="15">
        <f t="shared" si="8"/>
        <v>0</v>
      </c>
    </row>
    <row r="68" spans="1:30" ht="16.5" customHeight="1" thickBot="1">
      <c r="A68" s="3">
        <v>58</v>
      </c>
      <c r="B68" s="3"/>
      <c r="C68" s="10" t="s">
        <v>2713</v>
      </c>
      <c r="D68" s="31" t="s">
        <v>1726</v>
      </c>
      <c r="E68" s="48">
        <v>250</v>
      </c>
      <c r="F68" s="126" t="s">
        <v>1619</v>
      </c>
      <c r="G68" s="61" t="s">
        <v>2678</v>
      </c>
      <c r="H68" s="61" t="s">
        <v>2678</v>
      </c>
      <c r="I68" s="62" t="s">
        <v>2678</v>
      </c>
      <c r="J68" s="62" t="s">
        <v>2678</v>
      </c>
      <c r="K68" s="62" t="s">
        <v>2678</v>
      </c>
      <c r="L68" s="63" t="s">
        <v>2678</v>
      </c>
      <c r="M68" s="63" t="s">
        <v>2678</v>
      </c>
      <c r="N68" s="63" t="s">
        <v>2678</v>
      </c>
      <c r="O68" s="64" t="s">
        <v>2678</v>
      </c>
      <c r="P68" s="64" t="s">
        <v>2678</v>
      </c>
      <c r="Q68" s="64" t="s">
        <v>2678</v>
      </c>
      <c r="R68" s="61" t="s">
        <v>2678</v>
      </c>
      <c r="S68" s="214" t="s">
        <v>1623</v>
      </c>
      <c r="T68" s="243" t="s">
        <v>3596</v>
      </c>
      <c r="U68" s="3" t="s">
        <v>1727</v>
      </c>
      <c r="V68" s="33">
        <f t="shared" si="0"/>
        <v>746</v>
      </c>
      <c r="W68" s="15">
        <f t="shared" si="1"/>
        <v>725</v>
      </c>
      <c r="X68" s="15">
        <f t="shared" si="2"/>
        <v>712</v>
      </c>
      <c r="Y68" s="15">
        <f t="shared" si="3"/>
        <v>700</v>
      </c>
      <c r="Z68" s="15">
        <f t="shared" si="4"/>
        <v>687</v>
      </c>
      <c r="AA68" s="15">
        <f t="shared" si="5"/>
        <v>625</v>
      </c>
      <c r="AB68" s="15">
        <f t="shared" si="6"/>
        <v>575</v>
      </c>
      <c r="AC68" s="15">
        <f t="shared" si="7"/>
        <v>500</v>
      </c>
      <c r="AD68" s="15">
        <f t="shared" si="8"/>
        <v>0</v>
      </c>
    </row>
    <row r="69" spans="1:30" ht="16.5" customHeight="1" thickBot="1">
      <c r="A69" s="3">
        <v>59</v>
      </c>
      <c r="B69" s="3"/>
      <c r="C69" s="10" t="s">
        <v>2714</v>
      </c>
      <c r="D69" s="31" t="s">
        <v>1718</v>
      </c>
      <c r="E69" s="48">
        <v>130</v>
      </c>
      <c r="F69" s="214" t="s">
        <v>2750</v>
      </c>
      <c r="G69" s="61"/>
      <c r="H69" s="61"/>
      <c r="I69" s="62"/>
      <c r="J69" s="62"/>
      <c r="K69" s="62"/>
      <c r="L69" s="63" t="s">
        <v>2678</v>
      </c>
      <c r="M69" s="63" t="s">
        <v>2678</v>
      </c>
      <c r="N69" s="63" t="s">
        <v>2678</v>
      </c>
      <c r="O69" s="64" t="s">
        <v>2678</v>
      </c>
      <c r="P69" s="64"/>
      <c r="Q69" s="64"/>
      <c r="R69" s="61"/>
      <c r="S69" s="214" t="s">
        <v>1621</v>
      </c>
      <c r="T69" s="243" t="s">
        <v>3596</v>
      </c>
      <c r="U69" s="3"/>
      <c r="V69" s="33">
        <f t="shared" si="0"/>
        <v>387</v>
      </c>
      <c r="W69" s="15">
        <f t="shared" si="1"/>
        <v>377</v>
      </c>
      <c r="X69" s="15">
        <f t="shared" si="2"/>
        <v>370</v>
      </c>
      <c r="Y69" s="15">
        <f t="shared" si="3"/>
        <v>364</v>
      </c>
      <c r="Z69" s="15">
        <f t="shared" si="4"/>
        <v>357</v>
      </c>
      <c r="AA69" s="15">
        <f t="shared" si="5"/>
        <v>325</v>
      </c>
      <c r="AB69" s="15">
        <f t="shared" si="6"/>
        <v>299</v>
      </c>
      <c r="AC69" s="15">
        <f t="shared" si="7"/>
        <v>260</v>
      </c>
      <c r="AD69" s="15">
        <f t="shared" si="8"/>
        <v>0</v>
      </c>
    </row>
    <row r="70" spans="1:30" ht="16.5" customHeight="1" thickBot="1">
      <c r="A70" s="3">
        <v>60</v>
      </c>
      <c r="B70" s="3"/>
      <c r="C70" s="10" t="s">
        <v>2715</v>
      </c>
      <c r="D70" s="31" t="s">
        <v>2751</v>
      </c>
      <c r="E70" s="48">
        <v>60</v>
      </c>
      <c r="F70" s="126" t="s">
        <v>1619</v>
      </c>
      <c r="G70" s="61" t="s">
        <v>2678</v>
      </c>
      <c r="H70" s="61" t="s">
        <v>2678</v>
      </c>
      <c r="I70" s="62" t="s">
        <v>2678</v>
      </c>
      <c r="J70" s="62" t="s">
        <v>2678</v>
      </c>
      <c r="K70" s="62" t="s">
        <v>2678</v>
      </c>
      <c r="L70" s="63" t="s">
        <v>2678</v>
      </c>
      <c r="M70" s="63" t="s">
        <v>2678</v>
      </c>
      <c r="N70" s="63" t="s">
        <v>2678</v>
      </c>
      <c r="O70" s="64" t="s">
        <v>2678</v>
      </c>
      <c r="P70" s="64" t="s">
        <v>2678</v>
      </c>
      <c r="Q70" s="64" t="s">
        <v>2678</v>
      </c>
      <c r="R70" s="61" t="s">
        <v>2678</v>
      </c>
      <c r="S70" s="214" t="s">
        <v>1623</v>
      </c>
      <c r="T70" s="243" t="s">
        <v>3596</v>
      </c>
      <c r="U70" s="3" t="s">
        <v>2752</v>
      </c>
      <c r="V70" s="33">
        <f t="shared" si="0"/>
        <v>179</v>
      </c>
      <c r="W70" s="15">
        <f t="shared" si="1"/>
        <v>174</v>
      </c>
      <c r="X70" s="15">
        <f t="shared" si="2"/>
        <v>171</v>
      </c>
      <c r="Y70" s="15">
        <f t="shared" si="3"/>
        <v>168</v>
      </c>
      <c r="Z70" s="15">
        <f t="shared" si="4"/>
        <v>165</v>
      </c>
      <c r="AA70" s="15">
        <f t="shared" si="5"/>
        <v>150</v>
      </c>
      <c r="AB70" s="15">
        <f t="shared" si="6"/>
        <v>138</v>
      </c>
      <c r="AC70" s="15">
        <f t="shared" si="7"/>
        <v>120</v>
      </c>
      <c r="AD70" s="15">
        <f t="shared" si="8"/>
        <v>0</v>
      </c>
    </row>
    <row r="71" spans="1:30" ht="16.5" customHeight="1" thickBot="1">
      <c r="A71" s="3">
        <v>61</v>
      </c>
      <c r="B71" s="3"/>
      <c r="C71" s="10" t="s">
        <v>2753</v>
      </c>
      <c r="D71" s="31" t="s">
        <v>1726</v>
      </c>
      <c r="E71" s="48">
        <v>300</v>
      </c>
      <c r="F71" s="214" t="s">
        <v>2754</v>
      </c>
      <c r="G71" s="61" t="s">
        <v>2678</v>
      </c>
      <c r="H71" s="61" t="s">
        <v>2678</v>
      </c>
      <c r="I71" s="62"/>
      <c r="J71" s="62"/>
      <c r="K71" s="62"/>
      <c r="L71" s="63" t="s">
        <v>2678</v>
      </c>
      <c r="M71" s="63" t="s">
        <v>2678</v>
      </c>
      <c r="N71" s="63" t="s">
        <v>2678</v>
      </c>
      <c r="O71" s="64" t="s">
        <v>2678</v>
      </c>
      <c r="P71" s="64" t="s">
        <v>2678</v>
      </c>
      <c r="Q71" s="64" t="s">
        <v>2678</v>
      </c>
      <c r="R71" s="61" t="s">
        <v>2678</v>
      </c>
      <c r="S71" s="214" t="s">
        <v>1630</v>
      </c>
      <c r="T71" s="243" t="s">
        <v>3598</v>
      </c>
      <c r="U71" s="3" t="s">
        <v>1727</v>
      </c>
      <c r="V71" s="33">
        <f t="shared" si="0"/>
        <v>895</v>
      </c>
      <c r="W71" s="15">
        <f t="shared" si="1"/>
        <v>870</v>
      </c>
      <c r="X71" s="15">
        <f t="shared" si="2"/>
        <v>855</v>
      </c>
      <c r="Y71" s="15">
        <f t="shared" si="3"/>
        <v>840</v>
      </c>
      <c r="Z71" s="15">
        <f t="shared" si="4"/>
        <v>825</v>
      </c>
      <c r="AA71" s="15">
        <f t="shared" si="5"/>
        <v>750</v>
      </c>
      <c r="AB71" s="15">
        <f t="shared" si="6"/>
        <v>690</v>
      </c>
      <c r="AC71" s="15">
        <f t="shared" si="7"/>
        <v>600</v>
      </c>
      <c r="AD71" s="15">
        <f t="shared" si="8"/>
        <v>0</v>
      </c>
    </row>
    <row r="72" spans="1:30" ht="16.5" customHeight="1" thickBot="1">
      <c r="A72" s="3">
        <v>62</v>
      </c>
      <c r="B72" s="3"/>
      <c r="C72" s="10" t="s">
        <v>2716</v>
      </c>
      <c r="D72" s="31" t="s">
        <v>1713</v>
      </c>
      <c r="E72" s="48">
        <v>300</v>
      </c>
      <c r="F72" s="126" t="s">
        <v>1619</v>
      </c>
      <c r="G72" s="61"/>
      <c r="H72" s="61"/>
      <c r="I72" s="62" t="s">
        <v>2678</v>
      </c>
      <c r="J72" s="62" t="s">
        <v>2678</v>
      </c>
      <c r="K72" s="62" t="s">
        <v>2678</v>
      </c>
      <c r="L72" s="63" t="s">
        <v>2678</v>
      </c>
      <c r="M72" s="63" t="s">
        <v>2678</v>
      </c>
      <c r="N72" s="63" t="s">
        <v>2678</v>
      </c>
      <c r="O72" s="64" t="s">
        <v>2678</v>
      </c>
      <c r="P72" s="64" t="s">
        <v>2678</v>
      </c>
      <c r="Q72" s="64"/>
      <c r="R72" s="61"/>
      <c r="S72" s="214" t="s">
        <v>1630</v>
      </c>
      <c r="T72" s="243" t="s">
        <v>3602</v>
      </c>
      <c r="U72" s="3" t="s">
        <v>1716</v>
      </c>
      <c r="V72" s="33">
        <f t="shared" si="0"/>
        <v>895</v>
      </c>
      <c r="W72" s="15">
        <f t="shared" si="1"/>
        <v>870</v>
      </c>
      <c r="X72" s="15">
        <f t="shared" si="2"/>
        <v>855</v>
      </c>
      <c r="Y72" s="15">
        <f t="shared" si="3"/>
        <v>840</v>
      </c>
      <c r="Z72" s="15">
        <f t="shared" si="4"/>
        <v>825</v>
      </c>
      <c r="AA72" s="15">
        <f t="shared" si="5"/>
        <v>750</v>
      </c>
      <c r="AB72" s="15">
        <f t="shared" si="6"/>
        <v>690</v>
      </c>
      <c r="AC72" s="15">
        <f t="shared" si="7"/>
        <v>600</v>
      </c>
      <c r="AD72" s="15">
        <f t="shared" si="8"/>
        <v>0</v>
      </c>
    </row>
    <row r="73" spans="1:30" ht="16.5" customHeight="1" thickBot="1">
      <c r="A73" s="3">
        <v>63</v>
      </c>
      <c r="B73" s="3"/>
      <c r="C73" s="10" t="s">
        <v>2717</v>
      </c>
      <c r="D73" s="31" t="s">
        <v>1728</v>
      </c>
      <c r="E73" s="48">
        <v>8000</v>
      </c>
      <c r="F73" s="126" t="s">
        <v>1711</v>
      </c>
      <c r="G73" s="61"/>
      <c r="H73" s="61"/>
      <c r="I73" s="62"/>
      <c r="J73" s="62"/>
      <c r="K73" s="62"/>
      <c r="L73" s="63" t="s">
        <v>2678</v>
      </c>
      <c r="M73" s="63" t="s">
        <v>2678</v>
      </c>
      <c r="N73" s="63" t="s">
        <v>2678</v>
      </c>
      <c r="O73" s="64"/>
      <c r="P73" s="64"/>
      <c r="Q73" s="64"/>
      <c r="R73" s="61"/>
      <c r="S73" s="214" t="s">
        <v>2755</v>
      </c>
      <c r="T73" s="243" t="s">
        <v>3598</v>
      </c>
      <c r="U73" s="3" t="s">
        <v>1729</v>
      </c>
      <c r="V73" s="33">
        <f t="shared" si="0"/>
        <v>23875</v>
      </c>
      <c r="W73" s="15">
        <f t="shared" si="1"/>
        <v>23200</v>
      </c>
      <c r="X73" s="15">
        <f t="shared" si="2"/>
        <v>22800</v>
      </c>
      <c r="Y73" s="15">
        <f t="shared" si="3"/>
        <v>22400</v>
      </c>
      <c r="Z73" s="15">
        <f t="shared" si="4"/>
        <v>22000</v>
      </c>
      <c r="AA73" s="15">
        <f t="shared" si="5"/>
        <v>20000</v>
      </c>
      <c r="AB73" s="15">
        <f t="shared" si="6"/>
        <v>18400</v>
      </c>
      <c r="AC73" s="15">
        <f t="shared" si="7"/>
        <v>16000</v>
      </c>
      <c r="AD73" s="15">
        <f t="shared" si="8"/>
        <v>0</v>
      </c>
    </row>
    <row r="74" spans="1:30" ht="16.5" customHeight="1" thickBot="1">
      <c r="A74" s="3">
        <v>64</v>
      </c>
      <c r="B74" s="3"/>
      <c r="C74" s="10" t="s">
        <v>2718</v>
      </c>
      <c r="D74" s="31" t="s">
        <v>1728</v>
      </c>
      <c r="E74" s="48">
        <v>8000</v>
      </c>
      <c r="F74" s="126" t="s">
        <v>1711</v>
      </c>
      <c r="G74" s="61"/>
      <c r="H74" s="61"/>
      <c r="I74" s="62"/>
      <c r="J74" s="62"/>
      <c r="K74" s="62"/>
      <c r="L74" s="63"/>
      <c r="M74" s="63" t="s">
        <v>2678</v>
      </c>
      <c r="N74" s="63" t="s">
        <v>2678</v>
      </c>
      <c r="O74" s="64" t="s">
        <v>2678</v>
      </c>
      <c r="P74" s="64"/>
      <c r="Q74" s="64"/>
      <c r="R74" s="61"/>
      <c r="S74" s="214" t="s">
        <v>2755</v>
      </c>
      <c r="T74" s="243" t="s">
        <v>3598</v>
      </c>
      <c r="U74" s="3" t="s">
        <v>1729</v>
      </c>
      <c r="V74" s="33">
        <f t="shared" si="0"/>
        <v>23875</v>
      </c>
      <c r="W74" s="15">
        <f t="shared" si="1"/>
        <v>23200</v>
      </c>
      <c r="X74" s="15">
        <f t="shared" si="2"/>
        <v>22800</v>
      </c>
      <c r="Y74" s="15">
        <f t="shared" si="3"/>
        <v>22400</v>
      </c>
      <c r="Z74" s="15">
        <f t="shared" si="4"/>
        <v>22000</v>
      </c>
      <c r="AA74" s="15">
        <f t="shared" si="5"/>
        <v>20000</v>
      </c>
      <c r="AB74" s="15">
        <f t="shared" si="6"/>
        <v>18400</v>
      </c>
      <c r="AC74" s="15">
        <f t="shared" si="7"/>
        <v>16000</v>
      </c>
      <c r="AD74" s="15">
        <f t="shared" si="8"/>
        <v>0</v>
      </c>
    </row>
  </sheetData>
  <autoFilter ref="A10:AD10"/>
  <mergeCells count="9">
    <mergeCell ref="G8:R8"/>
    <mergeCell ref="E3:F3"/>
    <mergeCell ref="G3:I3"/>
    <mergeCell ref="J3:L3"/>
    <mergeCell ref="M3:O3"/>
    <mergeCell ref="E4:F4"/>
    <mergeCell ref="G4:I4"/>
    <mergeCell ref="J4:L4"/>
    <mergeCell ref="M4:O4"/>
  </mergeCells>
  <phoneticPr fontId="4"/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16"/>
  <sheetViews>
    <sheetView workbookViewId="0">
      <pane xSplit="3" ySplit="6" topLeftCell="E7" activePane="bottomRight" state="frozen"/>
      <selection pane="topRight" activeCell="D1" sqref="D1"/>
      <selection pane="bottomLeft" activeCell="A7" sqref="A7"/>
      <selection pane="bottomRight" activeCell="A2" sqref="A2"/>
    </sheetView>
  </sheetViews>
  <sheetFormatPr defaultRowHeight="16.5" customHeight="1"/>
  <cols>
    <col min="1" max="1" width="7.125" customWidth="1"/>
    <col min="2" max="2" width="8.125" customWidth="1"/>
    <col min="3" max="3" width="13.25" bestFit="1" customWidth="1"/>
    <col min="4" max="4" width="10.125" customWidth="1"/>
    <col min="5" max="5" width="10.875" customWidth="1"/>
    <col min="6" max="6" width="10.5" customWidth="1"/>
    <col min="7" max="7" width="9.625" customWidth="1"/>
    <col min="8" max="8" width="18.625" style="38" bestFit="1" customWidth="1"/>
    <col min="9" max="9" width="14.25" style="38" customWidth="1"/>
    <col min="10" max="10" width="12.375" style="38" bestFit="1" customWidth="1"/>
    <col min="11" max="11" width="20.125" bestFit="1" customWidth="1"/>
    <col min="12" max="12" width="11.5" style="38" customWidth="1"/>
    <col min="13" max="13" width="7.375" style="38" customWidth="1"/>
    <col min="14" max="14" width="11.125" customWidth="1"/>
  </cols>
  <sheetData>
    <row r="1" spans="1:14" ht="16.5" customHeight="1">
      <c r="A1" s="1" t="s">
        <v>3688</v>
      </c>
      <c r="E1" s="38"/>
      <c r="F1" s="38"/>
      <c r="G1" s="38"/>
    </row>
    <row r="2" spans="1:14" ht="16.5" customHeight="1">
      <c r="E2" s="38"/>
      <c r="F2" s="38"/>
      <c r="G2" s="38"/>
    </row>
    <row r="3" spans="1:14" ht="16.5" customHeight="1" thickBot="1">
      <c r="E3" s="38"/>
      <c r="F3" s="38"/>
      <c r="G3" s="38"/>
    </row>
    <row r="4" spans="1:14" ht="16.5" customHeight="1" thickBot="1">
      <c r="E4" s="38"/>
      <c r="F4" s="38"/>
      <c r="G4" s="38"/>
      <c r="L4" s="470" t="s">
        <v>2893</v>
      </c>
      <c r="M4" s="471"/>
      <c r="N4" s="472"/>
    </row>
    <row r="5" spans="1:14" ht="16.5" customHeight="1" thickBot="1">
      <c r="A5" s="153" t="s">
        <v>1</v>
      </c>
      <c r="B5" s="154" t="s">
        <v>529</v>
      </c>
      <c r="C5" s="154" t="s">
        <v>2</v>
      </c>
      <c r="D5" s="154" t="s">
        <v>1730</v>
      </c>
      <c r="E5" s="154" t="s">
        <v>1731</v>
      </c>
      <c r="F5" s="154" t="s">
        <v>1732</v>
      </c>
      <c r="G5" s="154" t="s">
        <v>1733</v>
      </c>
      <c r="H5" s="154" t="s">
        <v>1734</v>
      </c>
      <c r="I5" s="154" t="s">
        <v>2886</v>
      </c>
      <c r="J5" s="154" t="s">
        <v>2887</v>
      </c>
      <c r="K5" s="154" t="s">
        <v>2892</v>
      </c>
      <c r="L5" s="154" t="s">
        <v>2897</v>
      </c>
      <c r="M5" s="154" t="s">
        <v>2898</v>
      </c>
      <c r="N5" s="155" t="s">
        <v>2899</v>
      </c>
    </row>
    <row r="6" spans="1:14" ht="16.5" customHeight="1" thickBo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245"/>
      <c r="N6" s="311"/>
    </row>
    <row r="7" spans="1:14" ht="16.5" customHeight="1">
      <c r="A7" s="401">
        <v>1</v>
      </c>
      <c r="B7" s="402"/>
      <c r="C7" s="182" t="s">
        <v>1735</v>
      </c>
      <c r="D7" s="403">
        <v>38815</v>
      </c>
      <c r="E7" s="404" t="s">
        <v>1736</v>
      </c>
      <c r="F7" s="404" t="s">
        <v>2947</v>
      </c>
      <c r="G7" s="404" t="s">
        <v>1737</v>
      </c>
      <c r="H7" s="404" t="s">
        <v>1738</v>
      </c>
      <c r="I7" s="404" t="s">
        <v>2507</v>
      </c>
      <c r="J7" s="404" t="s">
        <v>730</v>
      </c>
      <c r="K7" s="402" t="s">
        <v>761</v>
      </c>
      <c r="L7" s="404" t="s">
        <v>2948</v>
      </c>
      <c r="M7" s="479" t="s">
        <v>2905</v>
      </c>
      <c r="N7" s="480" t="s">
        <v>2949</v>
      </c>
    </row>
    <row r="8" spans="1:14" ht="16.5" customHeight="1">
      <c r="A8" s="405">
        <v>2</v>
      </c>
      <c r="B8" s="108"/>
      <c r="C8" s="77" t="s">
        <v>2950</v>
      </c>
      <c r="D8" s="250">
        <v>39038</v>
      </c>
      <c r="E8" s="251" t="s">
        <v>1736</v>
      </c>
      <c r="F8" s="251" t="s">
        <v>2947</v>
      </c>
      <c r="G8" s="251" t="s">
        <v>1739</v>
      </c>
      <c r="H8" s="251" t="s">
        <v>1740</v>
      </c>
      <c r="I8" s="251" t="s">
        <v>2507</v>
      </c>
      <c r="J8" s="251" t="s">
        <v>2510</v>
      </c>
      <c r="K8" s="108" t="s">
        <v>798</v>
      </c>
      <c r="L8" s="106" t="s">
        <v>2951</v>
      </c>
      <c r="M8" s="475" t="s">
        <v>2909</v>
      </c>
      <c r="N8" s="481" t="s">
        <v>2952</v>
      </c>
    </row>
    <row r="9" spans="1:14" ht="16.5" customHeight="1">
      <c r="A9" s="406">
        <v>3</v>
      </c>
      <c r="B9" s="407"/>
      <c r="C9" s="77" t="s">
        <v>2953</v>
      </c>
      <c r="D9" s="408">
        <v>40037</v>
      </c>
      <c r="E9" s="409" t="s">
        <v>2954</v>
      </c>
      <c r="F9" s="409" t="s">
        <v>2955</v>
      </c>
      <c r="G9" s="409" t="s">
        <v>2956</v>
      </c>
      <c r="H9" s="409" t="s">
        <v>2957</v>
      </c>
      <c r="I9" s="409" t="s">
        <v>2507</v>
      </c>
      <c r="J9" s="409" t="s">
        <v>2958</v>
      </c>
      <c r="K9" s="407" t="s">
        <v>931</v>
      </c>
      <c r="L9" s="410" t="s">
        <v>2959</v>
      </c>
      <c r="M9" s="474" t="s">
        <v>2901</v>
      </c>
      <c r="N9" s="482" t="s">
        <v>2960</v>
      </c>
    </row>
    <row r="10" spans="1:14" ht="16.5" customHeight="1">
      <c r="A10" s="405">
        <v>4</v>
      </c>
      <c r="B10" s="108"/>
      <c r="C10" s="77" t="s">
        <v>2961</v>
      </c>
      <c r="D10" s="250">
        <v>38771</v>
      </c>
      <c r="E10" s="251" t="s">
        <v>1741</v>
      </c>
      <c r="F10" s="251" t="s">
        <v>2962</v>
      </c>
      <c r="G10" s="251" t="s">
        <v>1742</v>
      </c>
      <c r="H10" s="251" t="s">
        <v>1743</v>
      </c>
      <c r="I10" s="251" t="s">
        <v>744</v>
      </c>
      <c r="J10" s="251" t="s">
        <v>730</v>
      </c>
      <c r="K10" s="108" t="s">
        <v>840</v>
      </c>
      <c r="L10" s="106" t="s">
        <v>2963</v>
      </c>
      <c r="M10" s="252" t="s">
        <v>2902</v>
      </c>
      <c r="N10" s="481" t="s">
        <v>2949</v>
      </c>
    </row>
    <row r="11" spans="1:14" ht="16.5" customHeight="1">
      <c r="A11" s="406">
        <v>5</v>
      </c>
      <c r="B11" s="407"/>
      <c r="C11" s="77" t="s">
        <v>2964</v>
      </c>
      <c r="D11" s="408">
        <v>38759</v>
      </c>
      <c r="E11" s="409" t="s">
        <v>1741</v>
      </c>
      <c r="F11" s="409" t="s">
        <v>2962</v>
      </c>
      <c r="G11" s="409" t="s">
        <v>1744</v>
      </c>
      <c r="H11" s="409" t="s">
        <v>1745</v>
      </c>
      <c r="I11" s="409" t="s">
        <v>2507</v>
      </c>
      <c r="J11" s="409" t="s">
        <v>2517</v>
      </c>
      <c r="K11" s="407" t="s">
        <v>2757</v>
      </c>
      <c r="L11" s="410" t="s">
        <v>2965</v>
      </c>
      <c r="M11" s="253" t="s">
        <v>2912</v>
      </c>
      <c r="N11" s="482" t="s">
        <v>2966</v>
      </c>
    </row>
    <row r="12" spans="1:14" ht="16.5" customHeight="1">
      <c r="A12" s="405">
        <v>6</v>
      </c>
      <c r="B12" s="108"/>
      <c r="C12" s="77" t="s">
        <v>2967</v>
      </c>
      <c r="D12" s="254">
        <v>38749</v>
      </c>
      <c r="E12" s="251" t="s">
        <v>1746</v>
      </c>
      <c r="F12" s="251" t="s">
        <v>2968</v>
      </c>
      <c r="G12" s="251" t="s">
        <v>1747</v>
      </c>
      <c r="H12" s="251" t="s">
        <v>1748</v>
      </c>
      <c r="I12" s="251" t="s">
        <v>2508</v>
      </c>
      <c r="J12" s="251" t="s">
        <v>760</v>
      </c>
      <c r="K12" s="108" t="s">
        <v>2759</v>
      </c>
      <c r="L12" s="106" t="s">
        <v>2969</v>
      </c>
      <c r="M12" s="255" t="s">
        <v>2908</v>
      </c>
      <c r="N12" s="481" t="s">
        <v>2970</v>
      </c>
    </row>
    <row r="13" spans="1:14" ht="16.5" customHeight="1">
      <c r="A13" s="406">
        <v>7</v>
      </c>
      <c r="B13" s="407"/>
      <c r="C13" s="77" t="s">
        <v>2971</v>
      </c>
      <c r="D13" s="411">
        <v>39989</v>
      </c>
      <c r="E13" s="409" t="s">
        <v>2972</v>
      </c>
      <c r="F13" s="409" t="s">
        <v>2955</v>
      </c>
      <c r="G13" s="409" t="s">
        <v>2973</v>
      </c>
      <c r="H13" s="409" t="s">
        <v>2957</v>
      </c>
      <c r="I13" s="409" t="s">
        <v>2974</v>
      </c>
      <c r="J13" s="409" t="s">
        <v>2975</v>
      </c>
      <c r="K13" s="407" t="s">
        <v>841</v>
      </c>
      <c r="L13" s="410" t="s">
        <v>2976</v>
      </c>
      <c r="M13" s="475" t="s">
        <v>2909</v>
      </c>
      <c r="N13" s="482" t="s">
        <v>2960</v>
      </c>
    </row>
    <row r="14" spans="1:14" ht="16.5" customHeight="1">
      <c r="A14" s="405">
        <v>8</v>
      </c>
      <c r="B14" s="108"/>
      <c r="C14" s="77" t="s">
        <v>2977</v>
      </c>
      <c r="D14" s="254">
        <v>38862</v>
      </c>
      <c r="E14" s="251" t="s">
        <v>1371</v>
      </c>
      <c r="F14" s="251" t="s">
        <v>2955</v>
      </c>
      <c r="G14" s="251" t="s">
        <v>1756</v>
      </c>
      <c r="H14" s="251" t="s">
        <v>1757</v>
      </c>
      <c r="I14" s="251" t="s">
        <v>748</v>
      </c>
      <c r="J14" s="251" t="s">
        <v>2507</v>
      </c>
      <c r="K14" s="108" t="s">
        <v>794</v>
      </c>
      <c r="L14" s="106" t="s">
        <v>2976</v>
      </c>
      <c r="M14" s="256" t="s">
        <v>2903</v>
      </c>
      <c r="N14" s="481" t="s">
        <v>2978</v>
      </c>
    </row>
    <row r="15" spans="1:14" ht="16.5" customHeight="1">
      <c r="A15" s="406">
        <v>9</v>
      </c>
      <c r="B15" s="407"/>
      <c r="C15" s="77" t="s">
        <v>2979</v>
      </c>
      <c r="D15" s="408">
        <v>38767</v>
      </c>
      <c r="E15" s="409" t="s">
        <v>1741</v>
      </c>
      <c r="F15" s="409" t="s">
        <v>2962</v>
      </c>
      <c r="G15" s="409" t="s">
        <v>1749</v>
      </c>
      <c r="H15" s="409" t="s">
        <v>1750</v>
      </c>
      <c r="I15" s="409" t="s">
        <v>730</v>
      </c>
      <c r="J15" s="409" t="s">
        <v>2510</v>
      </c>
      <c r="K15" s="407" t="s">
        <v>763</v>
      </c>
      <c r="L15" s="410" t="s">
        <v>2980</v>
      </c>
      <c r="M15" s="477" t="s">
        <v>3692</v>
      </c>
      <c r="N15" s="482" t="s">
        <v>2981</v>
      </c>
    </row>
    <row r="16" spans="1:14" ht="16.5" customHeight="1">
      <c r="A16" s="405">
        <v>10</v>
      </c>
      <c r="B16" s="108"/>
      <c r="C16" s="77" t="s">
        <v>2982</v>
      </c>
      <c r="D16" s="250">
        <v>39977</v>
      </c>
      <c r="E16" s="251" t="s">
        <v>2983</v>
      </c>
      <c r="F16" s="251" t="s">
        <v>2984</v>
      </c>
      <c r="G16" s="251" t="s">
        <v>2985</v>
      </c>
      <c r="H16" s="251" t="s">
        <v>2986</v>
      </c>
      <c r="I16" s="251" t="s">
        <v>2987</v>
      </c>
      <c r="J16" s="251" t="s">
        <v>2988</v>
      </c>
      <c r="K16" s="108" t="s">
        <v>753</v>
      </c>
      <c r="L16" s="106" t="s">
        <v>2989</v>
      </c>
      <c r="M16" s="257" t="s">
        <v>2900</v>
      </c>
      <c r="N16" s="481" t="s">
        <v>2949</v>
      </c>
    </row>
    <row r="17" spans="1:14" ht="16.5" customHeight="1">
      <c r="A17" s="406">
        <v>11</v>
      </c>
      <c r="B17" s="407"/>
      <c r="C17" s="77" t="s">
        <v>2990</v>
      </c>
      <c r="D17" s="411">
        <v>38895</v>
      </c>
      <c r="E17" s="409" t="s">
        <v>1751</v>
      </c>
      <c r="F17" s="409" t="s">
        <v>2947</v>
      </c>
      <c r="G17" s="409" t="s">
        <v>1752</v>
      </c>
      <c r="H17" s="409" t="s">
        <v>1753</v>
      </c>
      <c r="I17" s="409" t="s">
        <v>760</v>
      </c>
      <c r="J17" s="409" t="s">
        <v>2510</v>
      </c>
      <c r="K17" s="407" t="s">
        <v>887</v>
      </c>
      <c r="L17" s="410" t="s">
        <v>2991</v>
      </c>
      <c r="M17" s="258" t="s">
        <v>557</v>
      </c>
      <c r="N17" s="482" t="s">
        <v>2992</v>
      </c>
    </row>
    <row r="18" spans="1:14" ht="16.5" customHeight="1">
      <c r="A18" s="405">
        <v>12</v>
      </c>
      <c r="B18" s="108"/>
      <c r="C18" s="77" t="s">
        <v>2993</v>
      </c>
      <c r="D18" s="254">
        <v>39926</v>
      </c>
      <c r="E18" s="251" t="s">
        <v>2994</v>
      </c>
      <c r="F18" s="251" t="s">
        <v>2947</v>
      </c>
      <c r="G18" s="251" t="s">
        <v>2995</v>
      </c>
      <c r="H18" s="251" t="s">
        <v>2996</v>
      </c>
      <c r="I18" s="251" t="s">
        <v>2997</v>
      </c>
      <c r="J18" s="251" t="s">
        <v>2998</v>
      </c>
      <c r="K18" s="108" t="s">
        <v>926</v>
      </c>
      <c r="L18" s="106" t="s">
        <v>2999</v>
      </c>
      <c r="M18" s="252" t="s">
        <v>2902</v>
      </c>
      <c r="N18" s="481" t="s">
        <v>2952</v>
      </c>
    </row>
    <row r="19" spans="1:14" ht="16.5" customHeight="1" thickBot="1">
      <c r="A19" s="412">
        <v>13</v>
      </c>
      <c r="B19" s="413"/>
      <c r="C19" s="183" t="s">
        <v>3000</v>
      </c>
      <c r="D19" s="414">
        <v>38720</v>
      </c>
      <c r="E19" s="415" t="s">
        <v>1371</v>
      </c>
      <c r="F19" s="415" t="s">
        <v>2947</v>
      </c>
      <c r="G19" s="415" t="s">
        <v>1754</v>
      </c>
      <c r="H19" s="415" t="s">
        <v>1755</v>
      </c>
      <c r="I19" s="415" t="s">
        <v>2517</v>
      </c>
      <c r="J19" s="415" t="s">
        <v>744</v>
      </c>
      <c r="K19" s="413" t="s">
        <v>2762</v>
      </c>
      <c r="L19" s="416" t="s">
        <v>3001</v>
      </c>
      <c r="M19" s="483" t="s">
        <v>3691</v>
      </c>
      <c r="N19" s="484" t="s">
        <v>2992</v>
      </c>
    </row>
    <row r="20" spans="1:14" ht="16.5" customHeight="1">
      <c r="A20" s="417">
        <v>14</v>
      </c>
      <c r="B20" s="246"/>
      <c r="C20" s="184" t="s">
        <v>3002</v>
      </c>
      <c r="D20" s="263">
        <v>38764</v>
      </c>
      <c r="E20" s="248" t="s">
        <v>1741</v>
      </c>
      <c r="F20" s="248" t="s">
        <v>3003</v>
      </c>
      <c r="G20" s="248" t="s">
        <v>1758</v>
      </c>
      <c r="H20" s="248" t="s">
        <v>1759</v>
      </c>
      <c r="I20" s="248" t="s">
        <v>744</v>
      </c>
      <c r="J20" s="248" t="s">
        <v>2517</v>
      </c>
      <c r="K20" s="246" t="s">
        <v>923</v>
      </c>
      <c r="L20" s="264" t="s">
        <v>3004</v>
      </c>
      <c r="M20" s="485" t="s">
        <v>2908</v>
      </c>
      <c r="N20" s="486" t="s">
        <v>3005</v>
      </c>
    </row>
    <row r="21" spans="1:14" ht="16.5" customHeight="1">
      <c r="A21" s="406">
        <v>15</v>
      </c>
      <c r="B21" s="407"/>
      <c r="C21" s="79" t="s">
        <v>3006</v>
      </c>
      <c r="D21" s="408">
        <v>38785</v>
      </c>
      <c r="E21" s="409" t="s">
        <v>1760</v>
      </c>
      <c r="F21" s="409" t="s">
        <v>3007</v>
      </c>
      <c r="G21" s="409" t="s">
        <v>1761</v>
      </c>
      <c r="H21" s="409" t="s">
        <v>1762</v>
      </c>
      <c r="I21" s="409" t="s">
        <v>760</v>
      </c>
      <c r="J21" s="409" t="s">
        <v>2507</v>
      </c>
      <c r="K21" s="407" t="s">
        <v>775</v>
      </c>
      <c r="L21" s="410" t="s">
        <v>3008</v>
      </c>
      <c r="M21" s="252" t="s">
        <v>2902</v>
      </c>
      <c r="N21" s="482" t="s">
        <v>2960</v>
      </c>
    </row>
    <row r="22" spans="1:14" ht="16.5" customHeight="1">
      <c r="A22" s="405">
        <v>16</v>
      </c>
      <c r="B22" s="108"/>
      <c r="C22" s="79" t="s">
        <v>3009</v>
      </c>
      <c r="D22" s="254">
        <v>39030</v>
      </c>
      <c r="E22" s="251" t="s">
        <v>1741</v>
      </c>
      <c r="F22" s="251" t="s">
        <v>3003</v>
      </c>
      <c r="G22" s="251" t="s">
        <v>1763</v>
      </c>
      <c r="H22" s="251" t="s">
        <v>1764</v>
      </c>
      <c r="I22" s="251" t="s">
        <v>2506</v>
      </c>
      <c r="J22" s="251" t="s">
        <v>748</v>
      </c>
      <c r="K22" s="108" t="s">
        <v>2763</v>
      </c>
      <c r="L22" s="106" t="s">
        <v>3010</v>
      </c>
      <c r="M22" s="73" t="s">
        <v>3011</v>
      </c>
      <c r="N22" s="481" t="s">
        <v>3012</v>
      </c>
    </row>
    <row r="23" spans="1:14" ht="16.5" customHeight="1" thickBot="1">
      <c r="A23" s="412">
        <v>17</v>
      </c>
      <c r="B23" s="413"/>
      <c r="C23" s="185" t="s">
        <v>3013</v>
      </c>
      <c r="D23" s="418">
        <v>39010</v>
      </c>
      <c r="E23" s="415" t="s">
        <v>1746</v>
      </c>
      <c r="F23" s="415" t="s">
        <v>3014</v>
      </c>
      <c r="G23" s="415" t="s">
        <v>1765</v>
      </c>
      <c r="H23" s="415" t="s">
        <v>1762</v>
      </c>
      <c r="I23" s="415" t="s">
        <v>760</v>
      </c>
      <c r="J23" s="415" t="s">
        <v>2510</v>
      </c>
      <c r="K23" s="413" t="s">
        <v>762</v>
      </c>
      <c r="L23" s="416" t="s">
        <v>2969</v>
      </c>
      <c r="M23" s="487" t="s">
        <v>2912</v>
      </c>
      <c r="N23" s="484" t="s">
        <v>3015</v>
      </c>
    </row>
    <row r="24" spans="1:14" ht="16.5" customHeight="1">
      <c r="A24" s="417">
        <v>18</v>
      </c>
      <c r="B24" s="246"/>
      <c r="C24" s="182" t="s">
        <v>3016</v>
      </c>
      <c r="D24" s="263">
        <v>39078</v>
      </c>
      <c r="E24" s="248" t="s">
        <v>1751</v>
      </c>
      <c r="F24" s="248" t="s">
        <v>3017</v>
      </c>
      <c r="G24" s="248" t="s">
        <v>1766</v>
      </c>
      <c r="H24" s="248" t="s">
        <v>1740</v>
      </c>
      <c r="I24" s="248" t="s">
        <v>2507</v>
      </c>
      <c r="J24" s="248" t="s">
        <v>2510</v>
      </c>
      <c r="K24" s="246" t="s">
        <v>804</v>
      </c>
      <c r="L24" s="264" t="s">
        <v>3018</v>
      </c>
      <c r="M24" s="479" t="s">
        <v>2905</v>
      </c>
      <c r="N24" s="486" t="s">
        <v>2952</v>
      </c>
    </row>
    <row r="25" spans="1:14" ht="16.5" customHeight="1">
      <c r="A25" s="406">
        <v>19</v>
      </c>
      <c r="B25" s="407"/>
      <c r="C25" s="77" t="s">
        <v>3019</v>
      </c>
      <c r="D25" s="408">
        <v>39022</v>
      </c>
      <c r="E25" s="409" t="s">
        <v>1760</v>
      </c>
      <c r="F25" s="409" t="s">
        <v>3017</v>
      </c>
      <c r="G25" s="409" t="s">
        <v>1767</v>
      </c>
      <c r="H25" s="409" t="s">
        <v>1768</v>
      </c>
      <c r="I25" s="409" t="s">
        <v>748</v>
      </c>
      <c r="J25" s="409" t="s">
        <v>744</v>
      </c>
      <c r="K25" s="407" t="s">
        <v>896</v>
      </c>
      <c r="L25" s="410" t="s">
        <v>3020</v>
      </c>
      <c r="M25" s="474" t="s">
        <v>2901</v>
      </c>
      <c r="N25" s="482" t="s">
        <v>2952</v>
      </c>
    </row>
    <row r="26" spans="1:14" ht="16.5" customHeight="1">
      <c r="A26" s="405">
        <v>20</v>
      </c>
      <c r="B26" s="108"/>
      <c r="C26" s="77" t="s">
        <v>3021</v>
      </c>
      <c r="D26" s="250">
        <v>40128</v>
      </c>
      <c r="E26" s="251" t="s">
        <v>3022</v>
      </c>
      <c r="F26" s="251" t="s">
        <v>3023</v>
      </c>
      <c r="G26" s="251" t="s">
        <v>3024</v>
      </c>
      <c r="H26" s="251" t="s">
        <v>3025</v>
      </c>
      <c r="I26" s="251" t="s">
        <v>3026</v>
      </c>
      <c r="J26" s="251" t="s">
        <v>3027</v>
      </c>
      <c r="K26" s="108" t="s">
        <v>2440</v>
      </c>
      <c r="L26" s="106" t="s">
        <v>3028</v>
      </c>
      <c r="M26" s="478" t="s">
        <v>2906</v>
      </c>
      <c r="N26" s="481" t="s">
        <v>3029</v>
      </c>
    </row>
    <row r="27" spans="1:14" ht="16.5" customHeight="1">
      <c r="A27" s="406">
        <v>21</v>
      </c>
      <c r="B27" s="407"/>
      <c r="C27" s="77" t="s">
        <v>3030</v>
      </c>
      <c r="D27" s="408">
        <v>38933</v>
      </c>
      <c r="E27" s="409" t="s">
        <v>1371</v>
      </c>
      <c r="F27" s="409" t="s">
        <v>3023</v>
      </c>
      <c r="G27" s="409" t="s">
        <v>1769</v>
      </c>
      <c r="H27" s="409" t="s">
        <v>1770</v>
      </c>
      <c r="I27" s="409" t="s">
        <v>730</v>
      </c>
      <c r="J27" s="409" t="s">
        <v>2506</v>
      </c>
      <c r="K27" s="407" t="s">
        <v>986</v>
      </c>
      <c r="L27" s="410" t="s">
        <v>3031</v>
      </c>
      <c r="M27" s="253" t="s">
        <v>2912</v>
      </c>
      <c r="N27" s="482" t="s">
        <v>3012</v>
      </c>
    </row>
    <row r="28" spans="1:14" ht="16.5" customHeight="1">
      <c r="A28" s="405">
        <v>22</v>
      </c>
      <c r="B28" s="108"/>
      <c r="C28" s="77" t="s">
        <v>3032</v>
      </c>
      <c r="D28" s="250">
        <v>39037</v>
      </c>
      <c r="E28" s="251" t="s">
        <v>1751</v>
      </c>
      <c r="F28" s="251" t="s">
        <v>3017</v>
      </c>
      <c r="G28" s="251" t="s">
        <v>1771</v>
      </c>
      <c r="H28" s="251" t="s">
        <v>1772</v>
      </c>
      <c r="I28" s="251" t="s">
        <v>760</v>
      </c>
      <c r="J28" s="251" t="s">
        <v>748</v>
      </c>
      <c r="K28" s="108" t="s">
        <v>887</v>
      </c>
      <c r="L28" s="106" t="s">
        <v>3033</v>
      </c>
      <c r="M28" s="475" t="s">
        <v>2909</v>
      </c>
      <c r="N28" s="481" t="s">
        <v>3034</v>
      </c>
    </row>
    <row r="29" spans="1:14" ht="16.5" customHeight="1">
      <c r="A29" s="406">
        <v>23</v>
      </c>
      <c r="B29" s="407"/>
      <c r="C29" s="77" t="s">
        <v>3035</v>
      </c>
      <c r="D29" s="411">
        <v>39015</v>
      </c>
      <c r="E29" s="409" t="s">
        <v>1736</v>
      </c>
      <c r="F29" s="409" t="s">
        <v>3017</v>
      </c>
      <c r="G29" s="409" t="s">
        <v>1773</v>
      </c>
      <c r="H29" s="409" t="s">
        <v>1738</v>
      </c>
      <c r="I29" s="409" t="s">
        <v>2506</v>
      </c>
      <c r="J29" s="409" t="s">
        <v>730</v>
      </c>
      <c r="K29" s="407" t="s">
        <v>889</v>
      </c>
      <c r="L29" s="410" t="s">
        <v>3036</v>
      </c>
      <c r="M29" s="249" t="s">
        <v>2905</v>
      </c>
      <c r="N29" s="482" t="s">
        <v>3037</v>
      </c>
    </row>
    <row r="30" spans="1:14" ht="16.5" customHeight="1">
      <c r="A30" s="405">
        <v>24</v>
      </c>
      <c r="B30" s="108"/>
      <c r="C30" s="77" t="s">
        <v>3038</v>
      </c>
      <c r="D30" s="254">
        <v>39982</v>
      </c>
      <c r="E30" s="251" t="s">
        <v>3039</v>
      </c>
      <c r="F30" s="251" t="s">
        <v>3040</v>
      </c>
      <c r="G30" s="251" t="s">
        <v>3041</v>
      </c>
      <c r="H30" s="251" t="s">
        <v>3042</v>
      </c>
      <c r="I30" s="251" t="s">
        <v>3043</v>
      </c>
      <c r="J30" s="251" t="s">
        <v>2988</v>
      </c>
      <c r="K30" s="108" t="s">
        <v>2765</v>
      </c>
      <c r="L30" s="106" t="s">
        <v>3044</v>
      </c>
      <c r="M30" s="255" t="s">
        <v>2908</v>
      </c>
      <c r="N30" s="481" t="s">
        <v>3037</v>
      </c>
    </row>
    <row r="31" spans="1:14" ht="16.5" customHeight="1">
      <c r="A31" s="406">
        <v>25</v>
      </c>
      <c r="B31" s="407"/>
      <c r="C31" s="77" t="s">
        <v>3045</v>
      </c>
      <c r="D31" s="411">
        <v>38878</v>
      </c>
      <c r="E31" s="409" t="s">
        <v>1371</v>
      </c>
      <c r="F31" s="409" t="s">
        <v>3046</v>
      </c>
      <c r="G31" s="409" t="s">
        <v>1774</v>
      </c>
      <c r="H31" s="409" t="s">
        <v>1775</v>
      </c>
      <c r="I31" s="409" t="s">
        <v>760</v>
      </c>
      <c r="J31" s="409" t="s">
        <v>2510</v>
      </c>
      <c r="K31" s="407" t="s">
        <v>803</v>
      </c>
      <c r="L31" s="410" t="s">
        <v>3047</v>
      </c>
      <c r="M31" s="478" t="s">
        <v>2906</v>
      </c>
      <c r="N31" s="482" t="s">
        <v>2960</v>
      </c>
    </row>
    <row r="32" spans="1:14" ht="16.5" customHeight="1">
      <c r="A32" s="405">
        <v>26</v>
      </c>
      <c r="B32" s="108"/>
      <c r="C32" s="77" t="s">
        <v>3048</v>
      </c>
      <c r="D32" s="254">
        <v>40178</v>
      </c>
      <c r="E32" s="251" t="s">
        <v>2972</v>
      </c>
      <c r="F32" s="251" t="s">
        <v>3046</v>
      </c>
      <c r="G32" s="251" t="s">
        <v>3049</v>
      </c>
      <c r="H32" s="251" t="s">
        <v>3050</v>
      </c>
      <c r="I32" s="251" t="s">
        <v>3051</v>
      </c>
      <c r="J32" s="251" t="s">
        <v>2958</v>
      </c>
      <c r="K32" s="108" t="s">
        <v>868</v>
      </c>
      <c r="L32" s="106" t="s">
        <v>3052</v>
      </c>
      <c r="M32" s="255" t="s">
        <v>2908</v>
      </c>
      <c r="N32" s="481" t="s">
        <v>3053</v>
      </c>
    </row>
    <row r="33" spans="1:14" ht="16.5" customHeight="1">
      <c r="A33" s="406">
        <v>27</v>
      </c>
      <c r="B33" s="407"/>
      <c r="C33" s="77" t="s">
        <v>3054</v>
      </c>
      <c r="D33" s="408">
        <v>39025</v>
      </c>
      <c r="E33" s="409" t="s">
        <v>1371</v>
      </c>
      <c r="F33" s="409" t="s">
        <v>3046</v>
      </c>
      <c r="G33" s="409" t="s">
        <v>1776</v>
      </c>
      <c r="H33" s="409" t="s">
        <v>1743</v>
      </c>
      <c r="I33" s="409" t="s">
        <v>748</v>
      </c>
      <c r="J33" s="409" t="s">
        <v>2510</v>
      </c>
      <c r="K33" s="407" t="s">
        <v>2768</v>
      </c>
      <c r="L33" s="410" t="s">
        <v>3055</v>
      </c>
      <c r="M33" s="476" t="s">
        <v>3691</v>
      </c>
      <c r="N33" s="482" t="s">
        <v>3053</v>
      </c>
    </row>
    <row r="34" spans="1:14" ht="16.5" customHeight="1" thickBot="1">
      <c r="A34" s="419">
        <v>28</v>
      </c>
      <c r="B34" s="259"/>
      <c r="C34" s="183" t="s">
        <v>3056</v>
      </c>
      <c r="D34" s="260">
        <v>38850</v>
      </c>
      <c r="E34" s="261" t="s">
        <v>1371</v>
      </c>
      <c r="F34" s="261" t="s">
        <v>3046</v>
      </c>
      <c r="G34" s="261" t="s">
        <v>1777</v>
      </c>
      <c r="H34" s="261" t="s">
        <v>1778</v>
      </c>
      <c r="I34" s="261" t="s">
        <v>2508</v>
      </c>
      <c r="J34" s="261" t="s">
        <v>2517</v>
      </c>
      <c r="K34" s="259" t="s">
        <v>778</v>
      </c>
      <c r="L34" s="262" t="s">
        <v>3057</v>
      </c>
      <c r="M34" s="488" t="s">
        <v>3058</v>
      </c>
      <c r="N34" s="489" t="s">
        <v>3059</v>
      </c>
    </row>
    <row r="35" spans="1:14" ht="16.5" customHeight="1">
      <c r="A35" s="401">
        <v>29</v>
      </c>
      <c r="B35" s="402"/>
      <c r="C35" s="184" t="s">
        <v>3060</v>
      </c>
      <c r="D35" s="420">
        <v>40053</v>
      </c>
      <c r="E35" s="404" t="s">
        <v>3061</v>
      </c>
      <c r="F35" s="404" t="s">
        <v>3062</v>
      </c>
      <c r="G35" s="404" t="s">
        <v>3063</v>
      </c>
      <c r="H35" s="404" t="s">
        <v>3064</v>
      </c>
      <c r="I35" s="404" t="s">
        <v>3065</v>
      </c>
      <c r="J35" s="404" t="s">
        <v>3066</v>
      </c>
      <c r="K35" s="402" t="s">
        <v>812</v>
      </c>
      <c r="L35" s="421" t="s">
        <v>3067</v>
      </c>
      <c r="M35" s="490" t="s">
        <v>3068</v>
      </c>
      <c r="N35" s="480" t="s">
        <v>3069</v>
      </c>
    </row>
    <row r="36" spans="1:14" ht="16.5" customHeight="1">
      <c r="A36" s="405">
        <v>30</v>
      </c>
      <c r="B36" s="108"/>
      <c r="C36" s="79" t="s">
        <v>3070</v>
      </c>
      <c r="D36" s="250">
        <v>38738</v>
      </c>
      <c r="E36" s="251" t="s">
        <v>1746</v>
      </c>
      <c r="F36" s="251" t="s">
        <v>3071</v>
      </c>
      <c r="G36" s="251" t="s">
        <v>1779</v>
      </c>
      <c r="H36" s="251" t="s">
        <v>1780</v>
      </c>
      <c r="I36" s="251" t="s">
        <v>730</v>
      </c>
      <c r="J36" s="251" t="s">
        <v>2510</v>
      </c>
      <c r="K36" s="108" t="s">
        <v>776</v>
      </c>
      <c r="L36" s="106" t="s">
        <v>3072</v>
      </c>
      <c r="M36" s="255" t="s">
        <v>2908</v>
      </c>
      <c r="N36" s="481" t="s">
        <v>3073</v>
      </c>
    </row>
    <row r="37" spans="1:14" ht="16.5" customHeight="1">
      <c r="A37" s="406">
        <v>31</v>
      </c>
      <c r="B37" s="407"/>
      <c r="C37" s="79" t="s">
        <v>3074</v>
      </c>
      <c r="D37" s="408">
        <v>39819</v>
      </c>
      <c r="E37" s="409" t="s">
        <v>3075</v>
      </c>
      <c r="F37" s="409" t="s">
        <v>3076</v>
      </c>
      <c r="G37" s="409" t="s">
        <v>3077</v>
      </c>
      <c r="H37" s="409" t="s">
        <v>3078</v>
      </c>
      <c r="I37" s="409" t="s">
        <v>3079</v>
      </c>
      <c r="J37" s="409" t="s">
        <v>3051</v>
      </c>
      <c r="K37" s="407" t="s">
        <v>860</v>
      </c>
      <c r="L37" s="410" t="s">
        <v>3080</v>
      </c>
      <c r="M37" s="475" t="s">
        <v>2909</v>
      </c>
      <c r="N37" s="482" t="s">
        <v>3053</v>
      </c>
    </row>
    <row r="38" spans="1:14" ht="16.5" customHeight="1">
      <c r="A38" s="405">
        <v>32</v>
      </c>
      <c r="B38" s="108"/>
      <c r="C38" s="79" t="s">
        <v>3081</v>
      </c>
      <c r="D38" s="250">
        <v>38726</v>
      </c>
      <c r="E38" s="251" t="s">
        <v>1736</v>
      </c>
      <c r="F38" s="251" t="s">
        <v>3082</v>
      </c>
      <c r="G38" s="251" t="s">
        <v>1781</v>
      </c>
      <c r="H38" s="251" t="s">
        <v>1782</v>
      </c>
      <c r="I38" s="251" t="s">
        <v>2510</v>
      </c>
      <c r="J38" s="251" t="s">
        <v>744</v>
      </c>
      <c r="K38" s="108" t="s">
        <v>905</v>
      </c>
      <c r="L38" s="106" t="s">
        <v>3083</v>
      </c>
      <c r="M38" s="478" t="s">
        <v>2906</v>
      </c>
      <c r="N38" s="481" t="s">
        <v>3084</v>
      </c>
    </row>
    <row r="39" spans="1:14" ht="16.5" customHeight="1">
      <c r="A39" s="406">
        <v>33</v>
      </c>
      <c r="B39" s="407"/>
      <c r="C39" s="79" t="s">
        <v>3085</v>
      </c>
      <c r="D39" s="408">
        <v>39835</v>
      </c>
      <c r="E39" s="409" t="s">
        <v>3086</v>
      </c>
      <c r="F39" s="409" t="s">
        <v>3087</v>
      </c>
      <c r="G39" s="409" t="s">
        <v>3088</v>
      </c>
      <c r="H39" s="409" t="s">
        <v>3089</v>
      </c>
      <c r="I39" s="409" t="s">
        <v>3090</v>
      </c>
      <c r="J39" s="409" t="s">
        <v>3091</v>
      </c>
      <c r="K39" s="407" t="s">
        <v>811</v>
      </c>
      <c r="L39" s="410" t="s">
        <v>3092</v>
      </c>
      <c r="M39" s="257" t="s">
        <v>2900</v>
      </c>
      <c r="N39" s="482" t="s">
        <v>3093</v>
      </c>
    </row>
    <row r="40" spans="1:14" ht="16.5" customHeight="1">
      <c r="A40" s="405">
        <v>34</v>
      </c>
      <c r="B40" s="108"/>
      <c r="C40" s="79" t="s">
        <v>3094</v>
      </c>
      <c r="D40" s="250">
        <v>39067</v>
      </c>
      <c r="E40" s="251" t="s">
        <v>1741</v>
      </c>
      <c r="F40" s="251" t="s">
        <v>3095</v>
      </c>
      <c r="G40" s="251" t="s">
        <v>1783</v>
      </c>
      <c r="H40" s="251" t="s">
        <v>1784</v>
      </c>
      <c r="I40" s="251" t="s">
        <v>744</v>
      </c>
      <c r="J40" s="251" t="s">
        <v>2517</v>
      </c>
      <c r="K40" s="108" t="s">
        <v>835</v>
      </c>
      <c r="L40" s="106" t="s">
        <v>3096</v>
      </c>
      <c r="M40" s="475" t="s">
        <v>2909</v>
      </c>
      <c r="N40" s="481" t="s">
        <v>3097</v>
      </c>
    </row>
    <row r="41" spans="1:14" ht="16.5" customHeight="1">
      <c r="A41" s="406">
        <v>35</v>
      </c>
      <c r="B41" s="407"/>
      <c r="C41" s="79" t="s">
        <v>3098</v>
      </c>
      <c r="D41" s="408">
        <v>38790</v>
      </c>
      <c r="E41" s="409" t="s">
        <v>1741</v>
      </c>
      <c r="F41" s="409" t="s">
        <v>3095</v>
      </c>
      <c r="G41" s="409" t="s">
        <v>1785</v>
      </c>
      <c r="H41" s="409" t="s">
        <v>1786</v>
      </c>
      <c r="I41" s="409" t="s">
        <v>2507</v>
      </c>
      <c r="J41" s="409" t="s">
        <v>748</v>
      </c>
      <c r="K41" s="407" t="s">
        <v>790</v>
      </c>
      <c r="L41" s="410" t="s">
        <v>3099</v>
      </c>
      <c r="M41" s="474" t="s">
        <v>2901</v>
      </c>
      <c r="N41" s="482" t="s">
        <v>3005</v>
      </c>
    </row>
    <row r="42" spans="1:14" ht="16.5" customHeight="1">
      <c r="A42" s="405">
        <v>36</v>
      </c>
      <c r="B42" s="108"/>
      <c r="C42" s="79" t="s">
        <v>3100</v>
      </c>
      <c r="D42" s="250">
        <v>39018</v>
      </c>
      <c r="E42" s="251" t="s">
        <v>1760</v>
      </c>
      <c r="F42" s="251" t="s">
        <v>3101</v>
      </c>
      <c r="G42" s="251" t="s">
        <v>1787</v>
      </c>
      <c r="H42" s="251" t="s">
        <v>1743</v>
      </c>
      <c r="I42" s="251" t="s">
        <v>730</v>
      </c>
      <c r="J42" s="251" t="s">
        <v>744</v>
      </c>
      <c r="K42" s="108" t="s">
        <v>872</v>
      </c>
      <c r="L42" s="106" t="s">
        <v>3102</v>
      </c>
      <c r="M42" s="255" t="s">
        <v>2908</v>
      </c>
      <c r="N42" s="481" t="s">
        <v>3073</v>
      </c>
    </row>
    <row r="43" spans="1:14" ht="16.5" customHeight="1">
      <c r="A43" s="406">
        <v>37</v>
      </c>
      <c r="B43" s="407"/>
      <c r="C43" s="79" t="s">
        <v>3103</v>
      </c>
      <c r="D43" s="411">
        <v>39024</v>
      </c>
      <c r="E43" s="409" t="s">
        <v>1746</v>
      </c>
      <c r="F43" s="409" t="s">
        <v>3071</v>
      </c>
      <c r="G43" s="409" t="s">
        <v>1788</v>
      </c>
      <c r="H43" s="409" t="s">
        <v>1789</v>
      </c>
      <c r="I43" s="409" t="s">
        <v>2510</v>
      </c>
      <c r="J43" s="409" t="s">
        <v>2507</v>
      </c>
      <c r="K43" s="407" t="s">
        <v>946</v>
      </c>
      <c r="L43" s="410" t="s">
        <v>3104</v>
      </c>
      <c r="M43" s="474" t="s">
        <v>2901</v>
      </c>
      <c r="N43" s="482" t="s">
        <v>3015</v>
      </c>
    </row>
    <row r="44" spans="1:14" ht="16.5" customHeight="1">
      <c r="A44" s="405">
        <v>38</v>
      </c>
      <c r="B44" s="108"/>
      <c r="C44" s="79" t="s">
        <v>3105</v>
      </c>
      <c r="D44" s="254">
        <v>38777</v>
      </c>
      <c r="E44" s="251" t="s">
        <v>1751</v>
      </c>
      <c r="F44" s="251" t="s">
        <v>3082</v>
      </c>
      <c r="G44" s="251" t="s">
        <v>1790</v>
      </c>
      <c r="H44" s="251" t="s">
        <v>1743</v>
      </c>
      <c r="I44" s="251" t="s">
        <v>730</v>
      </c>
      <c r="J44" s="251" t="s">
        <v>2506</v>
      </c>
      <c r="K44" s="108" t="s">
        <v>775</v>
      </c>
      <c r="L44" s="106" t="s">
        <v>3106</v>
      </c>
      <c r="M44" s="256" t="s">
        <v>2903</v>
      </c>
      <c r="N44" s="481" t="s">
        <v>3107</v>
      </c>
    </row>
    <row r="45" spans="1:14" ht="16.5" customHeight="1">
      <c r="A45" s="406">
        <v>39</v>
      </c>
      <c r="B45" s="407"/>
      <c r="C45" s="79" t="s">
        <v>3108</v>
      </c>
      <c r="D45" s="408">
        <v>38846</v>
      </c>
      <c r="E45" s="409" t="s">
        <v>1741</v>
      </c>
      <c r="F45" s="409" t="s">
        <v>3095</v>
      </c>
      <c r="G45" s="409" t="s">
        <v>1791</v>
      </c>
      <c r="H45" s="409" t="s">
        <v>1792</v>
      </c>
      <c r="I45" s="409" t="s">
        <v>2506</v>
      </c>
      <c r="J45" s="409" t="s">
        <v>2517</v>
      </c>
      <c r="K45" s="407" t="s">
        <v>826</v>
      </c>
      <c r="L45" s="410" t="s">
        <v>3109</v>
      </c>
      <c r="M45" s="27" t="s">
        <v>3110</v>
      </c>
      <c r="N45" s="482" t="s">
        <v>3012</v>
      </c>
    </row>
    <row r="46" spans="1:14" ht="16.5" customHeight="1">
      <c r="A46" s="405">
        <v>40</v>
      </c>
      <c r="B46" s="108"/>
      <c r="C46" s="79" t="s">
        <v>3111</v>
      </c>
      <c r="D46" s="250">
        <v>39076</v>
      </c>
      <c r="E46" s="251" t="s">
        <v>1741</v>
      </c>
      <c r="F46" s="251" t="s">
        <v>3095</v>
      </c>
      <c r="G46" s="251" t="s">
        <v>1793</v>
      </c>
      <c r="H46" s="251" t="s">
        <v>1794</v>
      </c>
      <c r="I46" s="251" t="s">
        <v>744</v>
      </c>
      <c r="J46" s="251" t="s">
        <v>730</v>
      </c>
      <c r="K46" s="108" t="s">
        <v>755</v>
      </c>
      <c r="L46" s="106" t="s">
        <v>2948</v>
      </c>
      <c r="M46" s="252" t="s">
        <v>2902</v>
      </c>
      <c r="N46" s="481" t="s">
        <v>2981</v>
      </c>
    </row>
    <row r="47" spans="1:14" ht="16.5" customHeight="1" thickBot="1">
      <c r="A47" s="412">
        <v>41</v>
      </c>
      <c r="B47" s="413"/>
      <c r="C47" s="185" t="s">
        <v>3112</v>
      </c>
      <c r="D47" s="414">
        <v>38882</v>
      </c>
      <c r="E47" s="415" t="s">
        <v>1741</v>
      </c>
      <c r="F47" s="415" t="s">
        <v>3095</v>
      </c>
      <c r="G47" s="415" t="s">
        <v>1795</v>
      </c>
      <c r="H47" s="415" t="s">
        <v>1778</v>
      </c>
      <c r="I47" s="415" t="s">
        <v>2507</v>
      </c>
      <c r="J47" s="415" t="s">
        <v>2885</v>
      </c>
      <c r="K47" s="413" t="s">
        <v>2772</v>
      </c>
      <c r="L47" s="416" t="s">
        <v>3113</v>
      </c>
      <c r="M47" s="491" t="s">
        <v>3110</v>
      </c>
      <c r="N47" s="484" t="s">
        <v>3012</v>
      </c>
    </row>
    <row r="48" spans="1:14" ht="16.5" customHeight="1">
      <c r="A48" s="417">
        <v>42</v>
      </c>
      <c r="B48" s="246"/>
      <c r="C48" s="182" t="s">
        <v>3114</v>
      </c>
      <c r="D48" s="263">
        <v>38847</v>
      </c>
      <c r="E48" s="248" t="s">
        <v>1741</v>
      </c>
      <c r="F48" s="248" t="s">
        <v>3115</v>
      </c>
      <c r="G48" s="248" t="s">
        <v>1796</v>
      </c>
      <c r="H48" s="248" t="s">
        <v>1797</v>
      </c>
      <c r="I48" s="248" t="s">
        <v>744</v>
      </c>
      <c r="J48" s="248" t="s">
        <v>760</v>
      </c>
      <c r="K48" s="246" t="s">
        <v>908</v>
      </c>
      <c r="L48" s="264" t="s">
        <v>3116</v>
      </c>
      <c r="M48" s="495" t="s">
        <v>2906</v>
      </c>
      <c r="N48" s="492" t="s">
        <v>3117</v>
      </c>
    </row>
    <row r="49" spans="1:14" ht="16.5" customHeight="1">
      <c r="A49" s="406">
        <v>43</v>
      </c>
      <c r="B49" s="407"/>
      <c r="C49" s="77" t="s">
        <v>3118</v>
      </c>
      <c r="D49" s="408">
        <v>38837</v>
      </c>
      <c r="E49" s="409" t="s">
        <v>1760</v>
      </c>
      <c r="F49" s="409" t="s">
        <v>3119</v>
      </c>
      <c r="G49" s="409" t="s">
        <v>1798</v>
      </c>
      <c r="H49" s="409" t="s">
        <v>1799</v>
      </c>
      <c r="I49" s="409" t="s">
        <v>730</v>
      </c>
      <c r="J49" s="409" t="s">
        <v>2504</v>
      </c>
      <c r="K49" s="407" t="s">
        <v>876</v>
      </c>
      <c r="L49" s="410" t="s">
        <v>3044</v>
      </c>
      <c r="M49" s="496" t="s">
        <v>2908</v>
      </c>
      <c r="N49" s="493" t="s">
        <v>3073</v>
      </c>
    </row>
    <row r="50" spans="1:14" ht="16.5" customHeight="1">
      <c r="A50" s="405">
        <v>44</v>
      </c>
      <c r="B50" s="108"/>
      <c r="C50" s="77" t="s">
        <v>3120</v>
      </c>
      <c r="D50" s="250">
        <v>38954</v>
      </c>
      <c r="E50" s="251" t="s">
        <v>1736</v>
      </c>
      <c r="F50" s="251" t="s">
        <v>3121</v>
      </c>
      <c r="G50" s="251" t="s">
        <v>1800</v>
      </c>
      <c r="H50" s="251" t="s">
        <v>1801</v>
      </c>
      <c r="I50" s="251" t="s">
        <v>2506</v>
      </c>
      <c r="J50" s="251" t="s">
        <v>760</v>
      </c>
      <c r="K50" s="108" t="s">
        <v>780</v>
      </c>
      <c r="L50" s="106" t="s">
        <v>3010</v>
      </c>
      <c r="M50" s="497" t="s">
        <v>3692</v>
      </c>
      <c r="N50" s="494" t="s">
        <v>3122</v>
      </c>
    </row>
    <row r="51" spans="1:14" ht="16.5" customHeight="1" thickBot="1">
      <c r="A51" s="412">
        <v>45</v>
      </c>
      <c r="B51" s="413"/>
      <c r="C51" s="183" t="s">
        <v>3123</v>
      </c>
      <c r="D51" s="414">
        <v>39019</v>
      </c>
      <c r="E51" s="415" t="s">
        <v>1371</v>
      </c>
      <c r="F51" s="415" t="s">
        <v>3124</v>
      </c>
      <c r="G51" s="415" t="s">
        <v>1802</v>
      </c>
      <c r="H51" s="415" t="s">
        <v>1803</v>
      </c>
      <c r="I51" s="415" t="s">
        <v>2506</v>
      </c>
      <c r="J51" s="415" t="s">
        <v>744</v>
      </c>
      <c r="K51" s="413" t="s">
        <v>796</v>
      </c>
      <c r="L51" s="416" t="s">
        <v>3125</v>
      </c>
      <c r="M51" s="498" t="s">
        <v>2906</v>
      </c>
      <c r="N51" s="493" t="s">
        <v>3012</v>
      </c>
    </row>
    <row r="52" spans="1:14" ht="16.5" customHeight="1">
      <c r="A52" s="417">
        <v>46</v>
      </c>
      <c r="B52" s="246"/>
      <c r="C52" s="184" t="s">
        <v>3126</v>
      </c>
      <c r="D52" s="263">
        <v>38811</v>
      </c>
      <c r="E52" s="248" t="s">
        <v>1746</v>
      </c>
      <c r="F52" s="248" t="s">
        <v>3127</v>
      </c>
      <c r="G52" s="248" t="s">
        <v>1804</v>
      </c>
      <c r="H52" s="248" t="s">
        <v>1805</v>
      </c>
      <c r="I52" s="248" t="s">
        <v>748</v>
      </c>
      <c r="J52" s="248" t="s">
        <v>760</v>
      </c>
      <c r="K52" s="246" t="s">
        <v>2773</v>
      </c>
      <c r="L52" s="264" t="s">
        <v>3104</v>
      </c>
      <c r="M52" s="499" t="s">
        <v>2909</v>
      </c>
      <c r="N52" s="494" t="s">
        <v>2970</v>
      </c>
    </row>
    <row r="53" spans="1:14" ht="16.5" customHeight="1">
      <c r="A53" s="406">
        <v>47</v>
      </c>
      <c r="B53" s="407"/>
      <c r="C53" s="79" t="s">
        <v>3128</v>
      </c>
      <c r="D53" s="408">
        <v>40072</v>
      </c>
      <c r="E53" s="409" t="s">
        <v>3129</v>
      </c>
      <c r="F53" s="409" t="s">
        <v>3130</v>
      </c>
      <c r="G53" s="409" t="s">
        <v>3131</v>
      </c>
      <c r="H53" s="409" t="s">
        <v>3132</v>
      </c>
      <c r="I53" s="409" t="s">
        <v>2975</v>
      </c>
      <c r="J53" s="409" t="s">
        <v>2958</v>
      </c>
      <c r="K53" s="407" t="s">
        <v>812</v>
      </c>
      <c r="L53" s="410" t="s">
        <v>3133</v>
      </c>
      <c r="M53" s="500" t="s">
        <v>2901</v>
      </c>
      <c r="N53" s="493" t="s">
        <v>3134</v>
      </c>
    </row>
    <row r="54" spans="1:14" ht="16.5" customHeight="1">
      <c r="A54" s="405">
        <v>48</v>
      </c>
      <c r="B54" s="108"/>
      <c r="C54" s="79" t="s">
        <v>3135</v>
      </c>
      <c r="D54" s="250">
        <v>38742</v>
      </c>
      <c r="E54" s="251" t="s">
        <v>1751</v>
      </c>
      <c r="F54" s="251" t="s">
        <v>3136</v>
      </c>
      <c r="G54" s="251" t="s">
        <v>1808</v>
      </c>
      <c r="H54" s="251" t="s">
        <v>1809</v>
      </c>
      <c r="I54" s="251" t="s">
        <v>2507</v>
      </c>
      <c r="J54" s="251" t="s">
        <v>744</v>
      </c>
      <c r="K54" s="108" t="s">
        <v>778</v>
      </c>
      <c r="L54" s="106" t="s">
        <v>3137</v>
      </c>
      <c r="M54" s="501" t="s">
        <v>557</v>
      </c>
      <c r="N54" s="494" t="s">
        <v>3138</v>
      </c>
    </row>
    <row r="55" spans="1:14" ht="16.5" customHeight="1">
      <c r="A55" s="406">
        <v>49</v>
      </c>
      <c r="B55" s="407"/>
      <c r="C55" s="79" t="s">
        <v>3139</v>
      </c>
      <c r="D55" s="408">
        <v>38995</v>
      </c>
      <c r="E55" s="409" t="s">
        <v>1371</v>
      </c>
      <c r="F55" s="409" t="s">
        <v>3140</v>
      </c>
      <c r="G55" s="409" t="s">
        <v>1806</v>
      </c>
      <c r="H55" s="409" t="s">
        <v>1807</v>
      </c>
      <c r="I55" s="409" t="s">
        <v>2517</v>
      </c>
      <c r="J55" s="409" t="s">
        <v>744</v>
      </c>
      <c r="K55" s="407" t="s">
        <v>933</v>
      </c>
      <c r="L55" s="410" t="s">
        <v>3141</v>
      </c>
      <c r="M55" s="496" t="s">
        <v>2908</v>
      </c>
      <c r="N55" s="493" t="s">
        <v>3142</v>
      </c>
    </row>
    <row r="56" spans="1:14" ht="16.5" customHeight="1">
      <c r="A56" s="405">
        <v>50</v>
      </c>
      <c r="B56" s="108"/>
      <c r="C56" s="79" t="s">
        <v>3143</v>
      </c>
      <c r="D56" s="250">
        <v>38884</v>
      </c>
      <c r="E56" s="251" t="s">
        <v>1760</v>
      </c>
      <c r="F56" s="251" t="s">
        <v>3130</v>
      </c>
      <c r="G56" s="251" t="s">
        <v>1810</v>
      </c>
      <c r="H56" s="251" t="s">
        <v>1743</v>
      </c>
      <c r="I56" s="251" t="s">
        <v>2517</v>
      </c>
      <c r="J56" s="251" t="s">
        <v>2508</v>
      </c>
      <c r="K56" s="108" t="s">
        <v>789</v>
      </c>
      <c r="L56" s="106" t="s">
        <v>3144</v>
      </c>
      <c r="M56" s="500" t="s">
        <v>2901</v>
      </c>
      <c r="N56" s="494" t="s">
        <v>3145</v>
      </c>
    </row>
    <row r="57" spans="1:14" ht="16.5" customHeight="1">
      <c r="A57" s="406">
        <v>51</v>
      </c>
      <c r="B57" s="407"/>
      <c r="C57" s="79" t="s">
        <v>3146</v>
      </c>
      <c r="D57" s="411">
        <v>38909</v>
      </c>
      <c r="E57" s="409" t="s">
        <v>1741</v>
      </c>
      <c r="F57" s="409" t="s">
        <v>3147</v>
      </c>
      <c r="G57" s="409" t="s">
        <v>1811</v>
      </c>
      <c r="H57" s="409" t="s">
        <v>1812</v>
      </c>
      <c r="I57" s="409" t="s">
        <v>744</v>
      </c>
      <c r="J57" s="409" t="s">
        <v>2517</v>
      </c>
      <c r="K57" s="407" t="s">
        <v>2775</v>
      </c>
      <c r="L57" s="410" t="s">
        <v>3148</v>
      </c>
      <c r="M57" s="502" t="s">
        <v>2906</v>
      </c>
      <c r="N57" s="493" t="s">
        <v>3149</v>
      </c>
    </row>
    <row r="58" spans="1:14" ht="16.5" customHeight="1">
      <c r="A58" s="405">
        <v>52</v>
      </c>
      <c r="B58" s="108"/>
      <c r="C58" s="79" t="s">
        <v>3150</v>
      </c>
      <c r="D58" s="254">
        <v>39934</v>
      </c>
      <c r="E58" s="251" t="s">
        <v>3151</v>
      </c>
      <c r="F58" s="251" t="s">
        <v>3147</v>
      </c>
      <c r="G58" s="251" t="s">
        <v>3152</v>
      </c>
      <c r="H58" s="251" t="s">
        <v>3153</v>
      </c>
      <c r="I58" s="251" t="s">
        <v>3154</v>
      </c>
      <c r="J58" s="251" t="s">
        <v>3155</v>
      </c>
      <c r="K58" s="108" t="s">
        <v>813</v>
      </c>
      <c r="L58" s="106" t="s">
        <v>3099</v>
      </c>
      <c r="M58" s="497" t="s">
        <v>3692</v>
      </c>
      <c r="N58" s="494" t="s">
        <v>3149</v>
      </c>
    </row>
    <row r="59" spans="1:14" ht="16.5" customHeight="1">
      <c r="A59" s="406">
        <v>53</v>
      </c>
      <c r="B59" s="407"/>
      <c r="C59" s="79" t="s">
        <v>3156</v>
      </c>
      <c r="D59" s="411">
        <v>40145</v>
      </c>
      <c r="E59" s="409" t="s">
        <v>3157</v>
      </c>
      <c r="F59" s="409" t="s">
        <v>3147</v>
      </c>
      <c r="G59" s="409" t="s">
        <v>3158</v>
      </c>
      <c r="H59" s="409" t="s">
        <v>3159</v>
      </c>
      <c r="I59" s="409" t="s">
        <v>3160</v>
      </c>
      <c r="J59" s="409" t="s">
        <v>3161</v>
      </c>
      <c r="K59" s="407" t="s">
        <v>812</v>
      </c>
      <c r="L59" s="410" t="s">
        <v>3162</v>
      </c>
      <c r="M59" s="503" t="s">
        <v>3163</v>
      </c>
      <c r="N59" s="493" t="s">
        <v>3149</v>
      </c>
    </row>
    <row r="60" spans="1:14" ht="16.5" customHeight="1" thickBot="1">
      <c r="A60" s="504">
        <v>54</v>
      </c>
      <c r="B60" s="505"/>
      <c r="C60" s="506" t="s">
        <v>3164</v>
      </c>
      <c r="D60" s="507">
        <v>39844</v>
      </c>
      <c r="E60" s="508" t="s">
        <v>3165</v>
      </c>
      <c r="F60" s="508" t="s">
        <v>3147</v>
      </c>
      <c r="G60" s="508" t="s">
        <v>3166</v>
      </c>
      <c r="H60" s="508" t="s">
        <v>3167</v>
      </c>
      <c r="I60" s="508" t="s">
        <v>3168</v>
      </c>
      <c r="J60" s="508" t="s">
        <v>3160</v>
      </c>
      <c r="K60" s="505" t="s">
        <v>900</v>
      </c>
      <c r="L60" s="509" t="s">
        <v>3169</v>
      </c>
      <c r="M60" s="510" t="s">
        <v>3692</v>
      </c>
      <c r="N60" s="511" t="s">
        <v>3005</v>
      </c>
    </row>
    <row r="61" spans="1:14" ht="16.5" customHeight="1">
      <c r="A61" s="401">
        <v>55</v>
      </c>
      <c r="B61" s="402"/>
      <c r="C61" s="182" t="s">
        <v>3170</v>
      </c>
      <c r="D61" s="403">
        <v>40165</v>
      </c>
      <c r="E61" s="404" t="s">
        <v>3171</v>
      </c>
      <c r="F61" s="404" t="s">
        <v>3172</v>
      </c>
      <c r="G61" s="404" t="s">
        <v>3173</v>
      </c>
      <c r="H61" s="404" t="s">
        <v>3174</v>
      </c>
      <c r="I61" s="404" t="s">
        <v>3175</v>
      </c>
      <c r="J61" s="404" t="s">
        <v>3154</v>
      </c>
      <c r="K61" s="402" t="s">
        <v>2780</v>
      </c>
      <c r="L61" s="421" t="s">
        <v>3176</v>
      </c>
      <c r="M61" s="512" t="s">
        <v>2903</v>
      </c>
      <c r="N61" s="480" t="s">
        <v>3005</v>
      </c>
    </row>
    <row r="62" spans="1:14" ht="16.5" customHeight="1">
      <c r="A62" s="405">
        <v>56</v>
      </c>
      <c r="B62" s="108"/>
      <c r="C62" s="77" t="s">
        <v>3177</v>
      </c>
      <c r="D62" s="250">
        <v>39070</v>
      </c>
      <c r="E62" s="251" t="s">
        <v>1760</v>
      </c>
      <c r="F62" s="251" t="s">
        <v>3172</v>
      </c>
      <c r="G62" s="251" t="s">
        <v>1813</v>
      </c>
      <c r="H62" s="251" t="s">
        <v>1814</v>
      </c>
      <c r="I62" s="251" t="s">
        <v>760</v>
      </c>
      <c r="J62" s="251" t="s">
        <v>2507</v>
      </c>
      <c r="K62" s="108" t="s">
        <v>797</v>
      </c>
      <c r="L62" s="106" t="s">
        <v>3178</v>
      </c>
      <c r="M62" s="258" t="s">
        <v>557</v>
      </c>
      <c r="N62" s="481" t="s">
        <v>3179</v>
      </c>
    </row>
    <row r="63" spans="1:14" ht="16.5" customHeight="1">
      <c r="A63" s="406">
        <v>57</v>
      </c>
      <c r="B63" s="407"/>
      <c r="C63" s="77" t="s">
        <v>3180</v>
      </c>
      <c r="D63" s="408">
        <v>40161</v>
      </c>
      <c r="E63" s="409" t="s">
        <v>3181</v>
      </c>
      <c r="F63" s="409" t="s">
        <v>3182</v>
      </c>
      <c r="G63" s="409" t="s">
        <v>3183</v>
      </c>
      <c r="H63" s="409" t="s">
        <v>3184</v>
      </c>
      <c r="I63" s="409" t="s">
        <v>3185</v>
      </c>
      <c r="J63" s="409" t="s">
        <v>3186</v>
      </c>
      <c r="K63" s="407" t="s">
        <v>2418</v>
      </c>
      <c r="L63" s="410" t="s">
        <v>3187</v>
      </c>
      <c r="M63" s="474" t="s">
        <v>2901</v>
      </c>
      <c r="N63" s="482" t="s">
        <v>3179</v>
      </c>
    </row>
    <row r="64" spans="1:14" ht="16.5" customHeight="1">
      <c r="A64" s="405">
        <v>58</v>
      </c>
      <c r="B64" s="108"/>
      <c r="C64" s="77" t="s">
        <v>3188</v>
      </c>
      <c r="D64" s="250">
        <v>38977</v>
      </c>
      <c r="E64" s="251" t="s">
        <v>1736</v>
      </c>
      <c r="F64" s="251" t="s">
        <v>3189</v>
      </c>
      <c r="G64" s="251" t="s">
        <v>1815</v>
      </c>
      <c r="H64" s="251" t="s">
        <v>1816</v>
      </c>
      <c r="I64" s="251" t="s">
        <v>2507</v>
      </c>
      <c r="J64" s="251" t="s">
        <v>730</v>
      </c>
      <c r="K64" s="108" t="s">
        <v>849</v>
      </c>
      <c r="L64" s="106" t="s">
        <v>2963</v>
      </c>
      <c r="M64" s="476" t="s">
        <v>3691</v>
      </c>
      <c r="N64" s="481" t="s">
        <v>3037</v>
      </c>
    </row>
    <row r="65" spans="1:14" ht="16.5" customHeight="1">
      <c r="A65" s="406">
        <v>59</v>
      </c>
      <c r="B65" s="407"/>
      <c r="C65" s="77" t="s">
        <v>3190</v>
      </c>
      <c r="D65" s="411">
        <v>39026</v>
      </c>
      <c r="E65" s="409" t="s">
        <v>1760</v>
      </c>
      <c r="F65" s="409" t="s">
        <v>3191</v>
      </c>
      <c r="G65" s="409" t="s">
        <v>1817</v>
      </c>
      <c r="H65" s="409" t="s">
        <v>1818</v>
      </c>
      <c r="I65" s="409" t="s">
        <v>760</v>
      </c>
      <c r="J65" s="409" t="s">
        <v>2504</v>
      </c>
      <c r="K65" s="407" t="s">
        <v>789</v>
      </c>
      <c r="L65" s="410" t="s">
        <v>3192</v>
      </c>
      <c r="M65" s="474" t="s">
        <v>2901</v>
      </c>
      <c r="N65" s="482" t="s">
        <v>3193</v>
      </c>
    </row>
    <row r="66" spans="1:14" ht="16.5" customHeight="1" thickBot="1">
      <c r="A66" s="419">
        <v>60</v>
      </c>
      <c r="B66" s="259"/>
      <c r="C66" s="183" t="s">
        <v>3194</v>
      </c>
      <c r="D66" s="265">
        <v>39046</v>
      </c>
      <c r="E66" s="261" t="s">
        <v>1760</v>
      </c>
      <c r="F66" s="261" t="s">
        <v>3195</v>
      </c>
      <c r="G66" s="261" t="s">
        <v>1819</v>
      </c>
      <c r="H66" s="261" t="s">
        <v>1750</v>
      </c>
      <c r="I66" s="261" t="s">
        <v>748</v>
      </c>
      <c r="J66" s="261" t="s">
        <v>744</v>
      </c>
      <c r="K66" s="259" t="s">
        <v>878</v>
      </c>
      <c r="L66" s="262" t="s">
        <v>3196</v>
      </c>
      <c r="M66" s="513" t="s">
        <v>2901</v>
      </c>
      <c r="N66" s="489" t="s">
        <v>3029</v>
      </c>
    </row>
    <row r="67" spans="1:14" ht="16.5" customHeight="1">
      <c r="A67" s="401">
        <v>61</v>
      </c>
      <c r="B67" s="402"/>
      <c r="C67" s="184" t="s">
        <v>3197</v>
      </c>
      <c r="D67" s="403">
        <v>40113</v>
      </c>
      <c r="E67" s="404" t="s">
        <v>1751</v>
      </c>
      <c r="F67" s="404" t="s">
        <v>3198</v>
      </c>
      <c r="G67" s="404" t="s">
        <v>2783</v>
      </c>
      <c r="H67" s="404" t="s">
        <v>1812</v>
      </c>
      <c r="I67" s="404" t="s">
        <v>3199</v>
      </c>
      <c r="J67" s="404" t="s">
        <v>3200</v>
      </c>
      <c r="K67" s="402" t="s">
        <v>874</v>
      </c>
      <c r="L67" s="421" t="s">
        <v>2999</v>
      </c>
      <c r="M67" s="514" t="s">
        <v>2909</v>
      </c>
      <c r="N67" s="480" t="s">
        <v>2992</v>
      </c>
    </row>
    <row r="68" spans="1:14" ht="16.5" customHeight="1">
      <c r="A68" s="405">
        <v>62</v>
      </c>
      <c r="B68" s="108"/>
      <c r="C68" s="79" t="s">
        <v>3201</v>
      </c>
      <c r="D68" s="254">
        <v>40015</v>
      </c>
      <c r="E68" s="251" t="s">
        <v>1371</v>
      </c>
      <c r="F68" s="251" t="s">
        <v>3202</v>
      </c>
      <c r="G68" s="251" t="s">
        <v>2785</v>
      </c>
      <c r="H68" s="251" t="s">
        <v>3203</v>
      </c>
      <c r="I68" s="251" t="s">
        <v>3204</v>
      </c>
      <c r="J68" s="251" t="s">
        <v>3205</v>
      </c>
      <c r="K68" s="108" t="s">
        <v>794</v>
      </c>
      <c r="L68" s="106" t="s">
        <v>3206</v>
      </c>
      <c r="M68" s="255" t="s">
        <v>2908</v>
      </c>
      <c r="N68" s="481" t="s">
        <v>3207</v>
      </c>
    </row>
    <row r="69" spans="1:14" ht="16.5" customHeight="1">
      <c r="A69" s="406">
        <v>63</v>
      </c>
      <c r="B69" s="407"/>
      <c r="C69" s="79" t="s">
        <v>3208</v>
      </c>
      <c r="D69" s="408">
        <v>39856</v>
      </c>
      <c r="E69" s="409" t="s">
        <v>2758</v>
      </c>
      <c r="F69" s="409" t="s">
        <v>3209</v>
      </c>
      <c r="G69" s="409" t="s">
        <v>1820</v>
      </c>
      <c r="H69" s="409" t="s">
        <v>1821</v>
      </c>
      <c r="I69" s="409" t="s">
        <v>2510</v>
      </c>
      <c r="J69" s="409" t="s">
        <v>730</v>
      </c>
      <c r="K69" s="407" t="s">
        <v>750</v>
      </c>
      <c r="L69" s="410" t="s">
        <v>3102</v>
      </c>
      <c r="M69" s="258" t="s">
        <v>557</v>
      </c>
      <c r="N69" s="482" t="s">
        <v>3037</v>
      </c>
    </row>
    <row r="70" spans="1:14" ht="16.5" customHeight="1">
      <c r="A70" s="405">
        <v>64</v>
      </c>
      <c r="B70" s="108"/>
      <c r="C70" s="79" t="s">
        <v>3210</v>
      </c>
      <c r="D70" s="250">
        <v>40002</v>
      </c>
      <c r="E70" s="251" t="s">
        <v>1371</v>
      </c>
      <c r="F70" s="251" t="s">
        <v>3211</v>
      </c>
      <c r="G70" s="251" t="s">
        <v>1822</v>
      </c>
      <c r="H70" s="251" t="s">
        <v>1778</v>
      </c>
      <c r="I70" s="251" t="s">
        <v>760</v>
      </c>
      <c r="J70" s="251" t="s">
        <v>2506</v>
      </c>
      <c r="K70" s="108" t="s">
        <v>777</v>
      </c>
      <c r="L70" s="106" t="s">
        <v>3212</v>
      </c>
      <c r="M70" s="257" t="s">
        <v>2900</v>
      </c>
      <c r="N70" s="481" t="s">
        <v>3012</v>
      </c>
    </row>
    <row r="71" spans="1:14" ht="16.5" customHeight="1">
      <c r="A71" s="406">
        <v>65</v>
      </c>
      <c r="B71" s="407"/>
      <c r="C71" s="79" t="s">
        <v>3213</v>
      </c>
      <c r="D71" s="411">
        <v>39852</v>
      </c>
      <c r="E71" s="409" t="s">
        <v>2758</v>
      </c>
      <c r="F71" s="409" t="s">
        <v>3209</v>
      </c>
      <c r="G71" s="409" t="s">
        <v>1823</v>
      </c>
      <c r="H71" s="409" t="s">
        <v>1805</v>
      </c>
      <c r="I71" s="409" t="s">
        <v>3214</v>
      </c>
      <c r="J71" s="409" t="s">
        <v>760</v>
      </c>
      <c r="K71" s="407" t="s">
        <v>878</v>
      </c>
      <c r="L71" s="410" t="s">
        <v>3215</v>
      </c>
      <c r="M71" s="477" t="s">
        <v>3692</v>
      </c>
      <c r="N71" s="482" t="s">
        <v>3216</v>
      </c>
    </row>
    <row r="72" spans="1:14" ht="16.5" customHeight="1">
      <c r="A72" s="405">
        <v>66</v>
      </c>
      <c r="B72" s="108"/>
      <c r="C72" s="79" t="s">
        <v>3217</v>
      </c>
      <c r="D72" s="254">
        <v>40046</v>
      </c>
      <c r="E72" s="251" t="s">
        <v>1760</v>
      </c>
      <c r="F72" s="251" t="s">
        <v>3218</v>
      </c>
      <c r="G72" s="251" t="s">
        <v>1824</v>
      </c>
      <c r="H72" s="251" t="s">
        <v>1825</v>
      </c>
      <c r="I72" s="251" t="s">
        <v>730</v>
      </c>
      <c r="J72" s="251" t="s">
        <v>744</v>
      </c>
      <c r="K72" s="108" t="s">
        <v>894</v>
      </c>
      <c r="L72" s="106" t="s">
        <v>3219</v>
      </c>
      <c r="M72" s="255" t="s">
        <v>2908</v>
      </c>
      <c r="N72" s="481" t="s">
        <v>2949</v>
      </c>
    </row>
    <row r="73" spans="1:14" ht="16.5" customHeight="1">
      <c r="A73" s="406">
        <v>67</v>
      </c>
      <c r="B73" s="407"/>
      <c r="C73" s="79" t="s">
        <v>3220</v>
      </c>
      <c r="D73" s="411">
        <v>39826</v>
      </c>
      <c r="E73" s="409" t="s">
        <v>1741</v>
      </c>
      <c r="F73" s="409" t="s">
        <v>3221</v>
      </c>
      <c r="G73" s="409" t="s">
        <v>1826</v>
      </c>
      <c r="H73" s="409" t="s">
        <v>1827</v>
      </c>
      <c r="I73" s="409" t="s">
        <v>744</v>
      </c>
      <c r="J73" s="409" t="s">
        <v>730</v>
      </c>
      <c r="K73" s="407" t="s">
        <v>866</v>
      </c>
      <c r="L73" s="410" t="s">
        <v>3222</v>
      </c>
      <c r="M73" s="27" t="s">
        <v>3223</v>
      </c>
      <c r="N73" s="482" t="s">
        <v>2949</v>
      </c>
    </row>
    <row r="74" spans="1:14" ht="16.5" customHeight="1">
      <c r="A74" s="405">
        <v>68</v>
      </c>
      <c r="B74" s="108"/>
      <c r="C74" s="79" t="s">
        <v>3224</v>
      </c>
      <c r="D74" s="250">
        <v>40095</v>
      </c>
      <c r="E74" s="251" t="s">
        <v>2758</v>
      </c>
      <c r="F74" s="251" t="s">
        <v>3209</v>
      </c>
      <c r="G74" s="251" t="s">
        <v>1828</v>
      </c>
      <c r="H74" s="251" t="s">
        <v>1812</v>
      </c>
      <c r="I74" s="251" t="s">
        <v>2517</v>
      </c>
      <c r="J74" s="251" t="s">
        <v>2510</v>
      </c>
      <c r="K74" s="108" t="s">
        <v>2765</v>
      </c>
      <c r="L74" s="106" t="s">
        <v>3225</v>
      </c>
      <c r="M74" s="73" t="s">
        <v>3226</v>
      </c>
      <c r="N74" s="481" t="s">
        <v>3227</v>
      </c>
    </row>
    <row r="75" spans="1:14" ht="16.5" customHeight="1">
      <c r="A75" s="406">
        <v>69</v>
      </c>
      <c r="B75" s="407"/>
      <c r="C75" s="79" t="s">
        <v>3228</v>
      </c>
      <c r="D75" s="408">
        <v>40164</v>
      </c>
      <c r="E75" s="409" t="s">
        <v>2758</v>
      </c>
      <c r="F75" s="409" t="s">
        <v>3209</v>
      </c>
      <c r="G75" s="409" t="s">
        <v>2787</v>
      </c>
      <c r="H75" s="409" t="s">
        <v>1839</v>
      </c>
      <c r="I75" s="409" t="s">
        <v>3229</v>
      </c>
      <c r="J75" s="409" t="s">
        <v>3230</v>
      </c>
      <c r="K75" s="407" t="s">
        <v>2403</v>
      </c>
      <c r="L75" s="410" t="s">
        <v>3231</v>
      </c>
      <c r="M75" s="478" t="s">
        <v>2906</v>
      </c>
      <c r="N75" s="482" t="s">
        <v>3227</v>
      </c>
    </row>
    <row r="76" spans="1:14" ht="16.5" customHeight="1">
      <c r="A76" s="405">
        <v>70</v>
      </c>
      <c r="B76" s="108"/>
      <c r="C76" s="79" t="s">
        <v>3232</v>
      </c>
      <c r="D76" s="250">
        <v>39969</v>
      </c>
      <c r="E76" s="251" t="s">
        <v>1760</v>
      </c>
      <c r="F76" s="251" t="s">
        <v>3209</v>
      </c>
      <c r="G76" s="251" t="s">
        <v>1829</v>
      </c>
      <c r="H76" s="251" t="s">
        <v>1782</v>
      </c>
      <c r="I76" s="251" t="s">
        <v>2506</v>
      </c>
      <c r="J76" s="251" t="s">
        <v>2508</v>
      </c>
      <c r="K76" s="108" t="s">
        <v>2788</v>
      </c>
      <c r="L76" s="106" t="s">
        <v>3233</v>
      </c>
      <c r="M76" s="257" t="s">
        <v>2900</v>
      </c>
      <c r="N76" s="481" t="s">
        <v>3234</v>
      </c>
    </row>
    <row r="77" spans="1:14" ht="16.5" customHeight="1">
      <c r="A77" s="406">
        <v>71</v>
      </c>
      <c r="B77" s="407"/>
      <c r="C77" s="79" t="s">
        <v>3235</v>
      </c>
      <c r="D77" s="408">
        <v>40036</v>
      </c>
      <c r="E77" s="409" t="s">
        <v>1736</v>
      </c>
      <c r="F77" s="409" t="s">
        <v>3198</v>
      </c>
      <c r="G77" s="409" t="s">
        <v>2790</v>
      </c>
      <c r="H77" s="409" t="s">
        <v>3236</v>
      </c>
      <c r="I77" s="409" t="s">
        <v>3199</v>
      </c>
      <c r="J77" s="409" t="s">
        <v>3237</v>
      </c>
      <c r="K77" s="407" t="s">
        <v>967</v>
      </c>
      <c r="L77" s="410" t="s">
        <v>3018</v>
      </c>
      <c r="M77" s="474" t="s">
        <v>2901</v>
      </c>
      <c r="N77" s="482" t="s">
        <v>2992</v>
      </c>
    </row>
    <row r="78" spans="1:14" ht="16.5" customHeight="1" thickBot="1">
      <c r="A78" s="419">
        <v>72</v>
      </c>
      <c r="B78" s="259"/>
      <c r="C78" s="185" t="s">
        <v>3238</v>
      </c>
      <c r="D78" s="265">
        <v>39848</v>
      </c>
      <c r="E78" s="261" t="s">
        <v>1751</v>
      </c>
      <c r="F78" s="261" t="s">
        <v>3198</v>
      </c>
      <c r="G78" s="261" t="s">
        <v>1830</v>
      </c>
      <c r="H78" s="261" t="s">
        <v>1831</v>
      </c>
      <c r="I78" s="261" t="s">
        <v>2508</v>
      </c>
      <c r="J78" s="261" t="s">
        <v>748</v>
      </c>
      <c r="K78" s="259" t="s">
        <v>838</v>
      </c>
      <c r="L78" s="262" t="s">
        <v>3239</v>
      </c>
      <c r="M78" s="515" t="s">
        <v>2908</v>
      </c>
      <c r="N78" s="489" t="s">
        <v>3240</v>
      </c>
    </row>
    <row r="79" spans="1:14" ht="16.5" customHeight="1">
      <c r="A79" s="401">
        <v>73</v>
      </c>
      <c r="B79" s="402"/>
      <c r="C79" s="182" t="s">
        <v>2791</v>
      </c>
      <c r="D79" s="403">
        <v>39820</v>
      </c>
      <c r="E79" s="404" t="s">
        <v>1760</v>
      </c>
      <c r="F79" s="404" t="s">
        <v>3241</v>
      </c>
      <c r="G79" s="404" t="s">
        <v>2792</v>
      </c>
      <c r="H79" s="404" t="s">
        <v>2793</v>
      </c>
      <c r="I79" s="404" t="s">
        <v>760</v>
      </c>
      <c r="J79" s="404" t="s">
        <v>744</v>
      </c>
      <c r="K79" s="402" t="s">
        <v>895</v>
      </c>
      <c r="L79" s="421" t="s">
        <v>3242</v>
      </c>
      <c r="M79" s="516" t="s">
        <v>2912</v>
      </c>
      <c r="N79" s="480" t="s">
        <v>3243</v>
      </c>
    </row>
    <row r="80" spans="1:14" ht="16.5" customHeight="1" thickBot="1">
      <c r="A80" s="419">
        <v>74</v>
      </c>
      <c r="B80" s="259"/>
      <c r="C80" s="183" t="s">
        <v>3244</v>
      </c>
      <c r="D80" s="260">
        <v>38947</v>
      </c>
      <c r="E80" s="261" t="s">
        <v>1760</v>
      </c>
      <c r="F80" s="261" t="s">
        <v>3245</v>
      </c>
      <c r="G80" s="261" t="s">
        <v>1832</v>
      </c>
      <c r="H80" s="261" t="s">
        <v>1816</v>
      </c>
      <c r="I80" s="261" t="s">
        <v>2517</v>
      </c>
      <c r="J80" s="261" t="s">
        <v>2507</v>
      </c>
      <c r="K80" s="259" t="s">
        <v>877</v>
      </c>
      <c r="L80" s="262" t="s">
        <v>3246</v>
      </c>
      <c r="M80" s="517" t="s">
        <v>2902</v>
      </c>
      <c r="N80" s="489" t="s">
        <v>3247</v>
      </c>
    </row>
    <row r="81" spans="1:14" ht="16.5" customHeight="1">
      <c r="A81" s="401">
        <v>75</v>
      </c>
      <c r="B81" s="402"/>
      <c r="C81" s="184" t="s">
        <v>3248</v>
      </c>
      <c r="D81" s="420">
        <v>39033</v>
      </c>
      <c r="E81" s="404" t="s">
        <v>1736</v>
      </c>
      <c r="F81" s="404" t="s">
        <v>3249</v>
      </c>
      <c r="G81" s="404" t="s">
        <v>1833</v>
      </c>
      <c r="H81" s="404" t="s">
        <v>1770</v>
      </c>
      <c r="I81" s="404" t="s">
        <v>760</v>
      </c>
      <c r="J81" s="404" t="s">
        <v>744</v>
      </c>
      <c r="K81" s="402" t="s">
        <v>749</v>
      </c>
      <c r="L81" s="421" t="s">
        <v>3020</v>
      </c>
      <c r="M81" s="518" t="s">
        <v>2901</v>
      </c>
      <c r="N81" s="480" t="s">
        <v>2952</v>
      </c>
    </row>
    <row r="82" spans="1:14" ht="16.5" customHeight="1">
      <c r="A82" s="405">
        <v>76</v>
      </c>
      <c r="B82" s="108"/>
      <c r="C82" s="79" t="s">
        <v>3250</v>
      </c>
      <c r="D82" s="250">
        <v>39001</v>
      </c>
      <c r="E82" s="251" t="s">
        <v>1751</v>
      </c>
      <c r="F82" s="251" t="s">
        <v>3249</v>
      </c>
      <c r="G82" s="251" t="s">
        <v>1834</v>
      </c>
      <c r="H82" s="251" t="s">
        <v>1835</v>
      </c>
      <c r="I82" s="251" t="s">
        <v>2508</v>
      </c>
      <c r="J82" s="251" t="s">
        <v>2504</v>
      </c>
      <c r="K82" s="108" t="s">
        <v>873</v>
      </c>
      <c r="L82" s="106" t="s">
        <v>3251</v>
      </c>
      <c r="M82" s="256" t="s">
        <v>2903</v>
      </c>
      <c r="N82" s="481" t="s">
        <v>3252</v>
      </c>
    </row>
    <row r="83" spans="1:14" ht="16.5" customHeight="1" thickBot="1">
      <c r="A83" s="412">
        <v>77</v>
      </c>
      <c r="B83" s="413"/>
      <c r="C83" s="185" t="s">
        <v>2794</v>
      </c>
      <c r="D83" s="414">
        <v>40064</v>
      </c>
      <c r="E83" s="415" t="s">
        <v>1736</v>
      </c>
      <c r="F83" s="415" t="s">
        <v>3249</v>
      </c>
      <c r="G83" s="415" t="s">
        <v>2795</v>
      </c>
      <c r="H83" s="415" t="s">
        <v>3253</v>
      </c>
      <c r="I83" s="415" t="s">
        <v>2506</v>
      </c>
      <c r="J83" s="415" t="s">
        <v>2508</v>
      </c>
      <c r="K83" s="413" t="s">
        <v>882</v>
      </c>
      <c r="L83" s="416" t="s">
        <v>3125</v>
      </c>
      <c r="M83" s="519" t="s">
        <v>557</v>
      </c>
      <c r="N83" s="484" t="s">
        <v>3012</v>
      </c>
    </row>
    <row r="84" spans="1:14" ht="16.5" customHeight="1">
      <c r="A84" s="417">
        <v>78</v>
      </c>
      <c r="B84" s="246"/>
      <c r="C84" s="182" t="s">
        <v>1048</v>
      </c>
      <c r="D84" s="263">
        <v>39995</v>
      </c>
      <c r="E84" s="248" t="s">
        <v>1760</v>
      </c>
      <c r="F84" s="248" t="s">
        <v>3254</v>
      </c>
      <c r="G84" s="248" t="s">
        <v>1836</v>
      </c>
      <c r="H84" s="248" t="s">
        <v>3255</v>
      </c>
      <c r="I84" s="248" t="s">
        <v>760</v>
      </c>
      <c r="J84" s="248" t="s">
        <v>2517</v>
      </c>
      <c r="K84" s="246" t="s">
        <v>2788</v>
      </c>
      <c r="L84" s="264" t="s">
        <v>3113</v>
      </c>
      <c r="M84" s="514" t="s">
        <v>2909</v>
      </c>
      <c r="N84" s="486" t="s">
        <v>3234</v>
      </c>
    </row>
    <row r="85" spans="1:14" ht="16.5" customHeight="1">
      <c r="A85" s="406">
        <v>79</v>
      </c>
      <c r="B85" s="407"/>
      <c r="C85" s="77" t="s">
        <v>2796</v>
      </c>
      <c r="D85" s="408">
        <v>40109</v>
      </c>
      <c r="E85" s="409" t="s">
        <v>1760</v>
      </c>
      <c r="F85" s="409" t="s">
        <v>3256</v>
      </c>
      <c r="G85" s="409" t="s">
        <v>2797</v>
      </c>
      <c r="H85" s="409" t="s">
        <v>3257</v>
      </c>
      <c r="I85" s="409" t="s">
        <v>760</v>
      </c>
      <c r="J85" s="409" t="s">
        <v>3258</v>
      </c>
      <c r="K85" s="407" t="s">
        <v>812</v>
      </c>
      <c r="L85" s="410" t="s">
        <v>3259</v>
      </c>
      <c r="M85" s="474" t="s">
        <v>2901</v>
      </c>
      <c r="N85" s="482" t="s">
        <v>3260</v>
      </c>
    </row>
    <row r="86" spans="1:14" ht="16.5" customHeight="1">
      <c r="A86" s="405">
        <v>80</v>
      </c>
      <c r="B86" s="108"/>
      <c r="C86" s="77" t="s">
        <v>1101</v>
      </c>
      <c r="D86" s="250">
        <v>40082</v>
      </c>
      <c r="E86" s="251" t="s">
        <v>2758</v>
      </c>
      <c r="F86" s="251" t="s">
        <v>3261</v>
      </c>
      <c r="G86" s="251" t="s">
        <v>1837</v>
      </c>
      <c r="H86" s="251" t="s">
        <v>1753</v>
      </c>
      <c r="I86" s="251" t="s">
        <v>2508</v>
      </c>
      <c r="J86" s="251" t="s">
        <v>2517</v>
      </c>
      <c r="K86" s="108" t="s">
        <v>759</v>
      </c>
      <c r="L86" s="106" t="s">
        <v>3262</v>
      </c>
      <c r="M86" s="474" t="s">
        <v>2901</v>
      </c>
      <c r="N86" s="481" t="s">
        <v>3227</v>
      </c>
    </row>
    <row r="87" spans="1:14" ht="16.5" customHeight="1">
      <c r="A87" s="406">
        <v>81</v>
      </c>
      <c r="B87" s="407"/>
      <c r="C87" s="77" t="s">
        <v>1030</v>
      </c>
      <c r="D87" s="408">
        <v>40065</v>
      </c>
      <c r="E87" s="409" t="s">
        <v>1741</v>
      </c>
      <c r="F87" s="409" t="s">
        <v>3263</v>
      </c>
      <c r="G87" s="409" t="s">
        <v>1838</v>
      </c>
      <c r="H87" s="409" t="s">
        <v>1839</v>
      </c>
      <c r="I87" s="409" t="s">
        <v>744</v>
      </c>
      <c r="J87" s="409" t="s">
        <v>2506</v>
      </c>
      <c r="K87" s="407" t="s">
        <v>808</v>
      </c>
      <c r="L87" s="410" t="s">
        <v>3106</v>
      </c>
      <c r="M87" s="478" t="s">
        <v>2906</v>
      </c>
      <c r="N87" s="482" t="s">
        <v>3012</v>
      </c>
    </row>
    <row r="88" spans="1:14" ht="16.5" customHeight="1">
      <c r="A88" s="405">
        <v>82</v>
      </c>
      <c r="B88" s="108"/>
      <c r="C88" s="77" t="s">
        <v>1105</v>
      </c>
      <c r="D88" s="250">
        <v>40016</v>
      </c>
      <c r="E88" s="251" t="s">
        <v>1760</v>
      </c>
      <c r="F88" s="251" t="s">
        <v>3254</v>
      </c>
      <c r="G88" s="251" t="s">
        <v>1840</v>
      </c>
      <c r="H88" s="251" t="s">
        <v>1841</v>
      </c>
      <c r="I88" s="251" t="s">
        <v>2510</v>
      </c>
      <c r="J88" s="251" t="s">
        <v>744</v>
      </c>
      <c r="K88" s="108" t="s">
        <v>882</v>
      </c>
      <c r="L88" s="106" t="s">
        <v>3264</v>
      </c>
      <c r="M88" s="475" t="s">
        <v>2909</v>
      </c>
      <c r="N88" s="481" t="s">
        <v>3265</v>
      </c>
    </row>
    <row r="89" spans="1:14" ht="16.5" customHeight="1">
      <c r="A89" s="406">
        <v>83</v>
      </c>
      <c r="B89" s="407"/>
      <c r="C89" s="77" t="s">
        <v>2798</v>
      </c>
      <c r="D89" s="408">
        <v>40041</v>
      </c>
      <c r="E89" s="409" t="s">
        <v>1371</v>
      </c>
      <c r="F89" s="409" t="s">
        <v>3266</v>
      </c>
      <c r="G89" s="409" t="s">
        <v>2799</v>
      </c>
      <c r="H89" s="409" t="s">
        <v>3267</v>
      </c>
      <c r="I89" s="409" t="s">
        <v>2504</v>
      </c>
      <c r="J89" s="409" t="s">
        <v>2974</v>
      </c>
      <c r="K89" s="407" t="s">
        <v>846</v>
      </c>
      <c r="L89" s="410" t="s">
        <v>3268</v>
      </c>
      <c r="M89" s="249" t="s">
        <v>2905</v>
      </c>
      <c r="N89" s="482" t="s">
        <v>2960</v>
      </c>
    </row>
    <row r="90" spans="1:14" ht="16.5" customHeight="1">
      <c r="A90" s="405">
        <v>84</v>
      </c>
      <c r="B90" s="108"/>
      <c r="C90" s="77" t="s">
        <v>2800</v>
      </c>
      <c r="D90" s="250">
        <v>40025</v>
      </c>
      <c r="E90" s="251" t="s">
        <v>1760</v>
      </c>
      <c r="F90" s="251" t="s">
        <v>3266</v>
      </c>
      <c r="G90" s="251" t="s">
        <v>2801</v>
      </c>
      <c r="H90" s="251" t="s">
        <v>1743</v>
      </c>
      <c r="I90" s="251" t="s">
        <v>730</v>
      </c>
      <c r="J90" s="251" t="s">
        <v>3043</v>
      </c>
      <c r="K90" s="108" t="s">
        <v>2802</v>
      </c>
      <c r="L90" s="106" t="s">
        <v>3222</v>
      </c>
      <c r="M90" s="475" t="s">
        <v>2909</v>
      </c>
      <c r="N90" s="481" t="s">
        <v>3073</v>
      </c>
    </row>
    <row r="91" spans="1:14" ht="16.5" customHeight="1" thickBot="1">
      <c r="A91" s="412">
        <v>85</v>
      </c>
      <c r="B91" s="413"/>
      <c r="C91" s="183" t="s">
        <v>2803</v>
      </c>
      <c r="D91" s="414">
        <v>40071</v>
      </c>
      <c r="E91" s="415" t="s">
        <v>1741</v>
      </c>
      <c r="F91" s="415" t="s">
        <v>3263</v>
      </c>
      <c r="G91" s="415" t="s">
        <v>2804</v>
      </c>
      <c r="H91" s="415" t="s">
        <v>3269</v>
      </c>
      <c r="I91" s="415" t="s">
        <v>2508</v>
      </c>
      <c r="J91" s="415" t="s">
        <v>3155</v>
      </c>
      <c r="K91" s="413" t="s">
        <v>761</v>
      </c>
      <c r="L91" s="416" t="s">
        <v>3270</v>
      </c>
      <c r="M91" s="491" t="s">
        <v>3163</v>
      </c>
      <c r="N91" s="484" t="s">
        <v>3005</v>
      </c>
    </row>
    <row r="92" spans="1:14" ht="16.5" customHeight="1">
      <c r="A92" s="417">
        <v>86</v>
      </c>
      <c r="B92" s="246"/>
      <c r="C92" s="184" t="s">
        <v>3271</v>
      </c>
      <c r="D92" s="263">
        <v>38819</v>
      </c>
      <c r="E92" s="248" t="s">
        <v>1751</v>
      </c>
      <c r="F92" s="248" t="s">
        <v>3272</v>
      </c>
      <c r="G92" s="248" t="s">
        <v>1842</v>
      </c>
      <c r="H92" s="248" t="s">
        <v>1770</v>
      </c>
      <c r="I92" s="248" t="s">
        <v>744</v>
      </c>
      <c r="J92" s="248" t="s">
        <v>2517</v>
      </c>
      <c r="K92" s="246" t="s">
        <v>928</v>
      </c>
      <c r="L92" s="264" t="s">
        <v>3273</v>
      </c>
      <c r="M92" s="485" t="s">
        <v>2908</v>
      </c>
      <c r="N92" s="486" t="s">
        <v>2992</v>
      </c>
    </row>
    <row r="93" spans="1:14" ht="16.5" customHeight="1">
      <c r="A93" s="406">
        <v>87</v>
      </c>
      <c r="B93" s="407"/>
      <c r="C93" s="79" t="s">
        <v>2805</v>
      </c>
      <c r="D93" s="408">
        <v>39985</v>
      </c>
      <c r="E93" s="409" t="s">
        <v>1751</v>
      </c>
      <c r="F93" s="409" t="s">
        <v>3272</v>
      </c>
      <c r="G93" s="409" t="s">
        <v>2806</v>
      </c>
      <c r="H93" s="409" t="s">
        <v>3274</v>
      </c>
      <c r="I93" s="409" t="s">
        <v>748</v>
      </c>
      <c r="J93" s="409" t="s">
        <v>2997</v>
      </c>
      <c r="K93" s="407" t="s">
        <v>816</v>
      </c>
      <c r="L93" s="410" t="s">
        <v>3001</v>
      </c>
      <c r="M93" s="475" t="s">
        <v>2909</v>
      </c>
      <c r="N93" s="482" t="s">
        <v>2992</v>
      </c>
    </row>
    <row r="94" spans="1:14" ht="16.5" customHeight="1">
      <c r="A94" s="405">
        <v>88</v>
      </c>
      <c r="B94" s="108"/>
      <c r="C94" s="79" t="s">
        <v>3275</v>
      </c>
      <c r="D94" s="250">
        <v>38948</v>
      </c>
      <c r="E94" s="251" t="s">
        <v>1751</v>
      </c>
      <c r="F94" s="251" t="s">
        <v>3272</v>
      </c>
      <c r="G94" s="251" t="s">
        <v>1843</v>
      </c>
      <c r="H94" s="251" t="s">
        <v>1844</v>
      </c>
      <c r="I94" s="251" t="s">
        <v>2504</v>
      </c>
      <c r="J94" s="251" t="s">
        <v>730</v>
      </c>
      <c r="K94" s="108" t="s">
        <v>825</v>
      </c>
      <c r="L94" s="106" t="s">
        <v>2989</v>
      </c>
      <c r="M94" s="476" t="s">
        <v>3691</v>
      </c>
      <c r="N94" s="481" t="s">
        <v>2949</v>
      </c>
    </row>
    <row r="95" spans="1:14" ht="16.5" customHeight="1" thickBot="1">
      <c r="A95" s="412">
        <v>89</v>
      </c>
      <c r="B95" s="413"/>
      <c r="C95" s="185" t="s">
        <v>3276</v>
      </c>
      <c r="D95" s="414">
        <v>38918</v>
      </c>
      <c r="E95" s="415" t="s">
        <v>1736</v>
      </c>
      <c r="F95" s="415" t="s">
        <v>3272</v>
      </c>
      <c r="G95" s="415" t="s">
        <v>1845</v>
      </c>
      <c r="H95" s="415" t="s">
        <v>1801</v>
      </c>
      <c r="I95" s="415" t="s">
        <v>2507</v>
      </c>
      <c r="J95" s="415" t="s">
        <v>748</v>
      </c>
      <c r="K95" s="413" t="s">
        <v>848</v>
      </c>
      <c r="L95" s="416" t="s">
        <v>3018</v>
      </c>
      <c r="M95" s="520" t="s">
        <v>2905</v>
      </c>
      <c r="N95" s="484" t="s">
        <v>2952</v>
      </c>
    </row>
    <row r="96" spans="1:14" ht="16.5" customHeight="1">
      <c r="A96" s="417">
        <v>90</v>
      </c>
      <c r="B96" s="246"/>
      <c r="C96" s="182" t="s">
        <v>3277</v>
      </c>
      <c r="D96" s="263">
        <v>38988</v>
      </c>
      <c r="E96" s="248" t="s">
        <v>1746</v>
      </c>
      <c r="F96" s="248" t="s">
        <v>3278</v>
      </c>
      <c r="G96" s="248" t="s">
        <v>1846</v>
      </c>
      <c r="H96" s="248" t="s">
        <v>1812</v>
      </c>
      <c r="I96" s="248" t="s">
        <v>748</v>
      </c>
      <c r="J96" s="248" t="s">
        <v>730</v>
      </c>
      <c r="K96" s="246" t="s">
        <v>861</v>
      </c>
      <c r="L96" s="264" t="s">
        <v>3072</v>
      </c>
      <c r="M96" s="521" t="s">
        <v>3692</v>
      </c>
      <c r="N96" s="486" t="s">
        <v>3073</v>
      </c>
    </row>
    <row r="97" spans="1:14" ht="16.5" customHeight="1">
      <c r="A97" s="406">
        <v>91</v>
      </c>
      <c r="B97" s="407"/>
      <c r="C97" s="77" t="s">
        <v>2807</v>
      </c>
      <c r="D97" s="408">
        <v>40027</v>
      </c>
      <c r="E97" s="409" t="s">
        <v>1760</v>
      </c>
      <c r="F97" s="409" t="s">
        <v>3279</v>
      </c>
      <c r="G97" s="409" t="s">
        <v>2808</v>
      </c>
      <c r="H97" s="409" t="s">
        <v>1955</v>
      </c>
      <c r="I97" s="409" t="s">
        <v>2517</v>
      </c>
      <c r="J97" s="409" t="s">
        <v>744</v>
      </c>
      <c r="K97" s="407" t="s">
        <v>812</v>
      </c>
      <c r="L97" s="410" t="s">
        <v>3280</v>
      </c>
      <c r="M97" s="252" t="s">
        <v>2902</v>
      </c>
      <c r="N97" s="482" t="s">
        <v>3281</v>
      </c>
    </row>
    <row r="98" spans="1:14" ht="16.5" customHeight="1">
      <c r="A98" s="405">
        <v>92</v>
      </c>
      <c r="B98" s="108"/>
      <c r="C98" s="77" t="s">
        <v>3282</v>
      </c>
      <c r="D98" s="250">
        <v>38879</v>
      </c>
      <c r="E98" s="251" t="s">
        <v>1371</v>
      </c>
      <c r="F98" s="251" t="s">
        <v>3283</v>
      </c>
      <c r="G98" s="251" t="s">
        <v>1847</v>
      </c>
      <c r="H98" s="251" t="s">
        <v>1848</v>
      </c>
      <c r="I98" s="251" t="s">
        <v>2510</v>
      </c>
      <c r="J98" s="251" t="s">
        <v>744</v>
      </c>
      <c r="K98" s="108" t="s">
        <v>868</v>
      </c>
      <c r="L98" s="106" t="s">
        <v>3284</v>
      </c>
      <c r="M98" s="257" t="s">
        <v>2900</v>
      </c>
      <c r="N98" s="481" t="s">
        <v>3285</v>
      </c>
    </row>
    <row r="99" spans="1:14" ht="16.5" customHeight="1">
      <c r="A99" s="406">
        <v>93</v>
      </c>
      <c r="B99" s="407"/>
      <c r="C99" s="77" t="s">
        <v>3286</v>
      </c>
      <c r="D99" s="411">
        <v>38892</v>
      </c>
      <c r="E99" s="409" t="s">
        <v>1741</v>
      </c>
      <c r="F99" s="409" t="s">
        <v>3287</v>
      </c>
      <c r="G99" s="409" t="s">
        <v>1849</v>
      </c>
      <c r="H99" s="409" t="s">
        <v>1794</v>
      </c>
      <c r="I99" s="409" t="s">
        <v>2504</v>
      </c>
      <c r="J99" s="409" t="s">
        <v>2506</v>
      </c>
      <c r="K99" s="407" t="s">
        <v>831</v>
      </c>
      <c r="L99" s="410" t="s">
        <v>3233</v>
      </c>
      <c r="M99" s="257" t="s">
        <v>2900</v>
      </c>
      <c r="N99" s="482" t="s">
        <v>3122</v>
      </c>
    </row>
    <row r="100" spans="1:14" ht="16.5" customHeight="1">
      <c r="A100" s="405">
        <v>94</v>
      </c>
      <c r="B100" s="108"/>
      <c r="C100" s="77" t="s">
        <v>2809</v>
      </c>
      <c r="D100" s="254">
        <v>39951</v>
      </c>
      <c r="E100" s="251" t="s">
        <v>1751</v>
      </c>
      <c r="F100" s="251" t="s">
        <v>3288</v>
      </c>
      <c r="G100" s="251" t="s">
        <v>2810</v>
      </c>
      <c r="H100" s="251" t="s">
        <v>1839</v>
      </c>
      <c r="I100" s="251" t="s">
        <v>744</v>
      </c>
      <c r="J100" s="251" t="s">
        <v>730</v>
      </c>
      <c r="K100" s="108" t="s">
        <v>920</v>
      </c>
      <c r="L100" s="106" t="s">
        <v>3072</v>
      </c>
      <c r="M100" s="475" t="s">
        <v>2909</v>
      </c>
      <c r="N100" s="481" t="s">
        <v>2981</v>
      </c>
    </row>
    <row r="101" spans="1:14" ht="16.5" customHeight="1">
      <c r="A101" s="406">
        <v>95</v>
      </c>
      <c r="B101" s="407"/>
      <c r="C101" s="77" t="s">
        <v>3289</v>
      </c>
      <c r="D101" s="408">
        <v>38758</v>
      </c>
      <c r="E101" s="409" t="s">
        <v>1371</v>
      </c>
      <c r="F101" s="409" t="s">
        <v>3290</v>
      </c>
      <c r="G101" s="409" t="s">
        <v>1850</v>
      </c>
      <c r="H101" s="409" t="s">
        <v>1789</v>
      </c>
      <c r="I101" s="409" t="s">
        <v>2504</v>
      </c>
      <c r="J101" s="409" t="s">
        <v>748</v>
      </c>
      <c r="K101" s="407" t="s">
        <v>882</v>
      </c>
      <c r="L101" s="410" t="s">
        <v>3291</v>
      </c>
      <c r="M101" s="477" t="s">
        <v>3692</v>
      </c>
      <c r="N101" s="482" t="s">
        <v>3134</v>
      </c>
    </row>
    <row r="102" spans="1:14" ht="16.5" customHeight="1">
      <c r="A102" s="405">
        <v>96</v>
      </c>
      <c r="B102" s="108"/>
      <c r="C102" s="77" t="s">
        <v>2811</v>
      </c>
      <c r="D102" s="250">
        <v>40031</v>
      </c>
      <c r="E102" s="251" t="s">
        <v>1371</v>
      </c>
      <c r="F102" s="251" t="s">
        <v>3292</v>
      </c>
      <c r="G102" s="251" t="s">
        <v>2812</v>
      </c>
      <c r="H102" s="251" t="s">
        <v>3293</v>
      </c>
      <c r="I102" s="251" t="s">
        <v>2504</v>
      </c>
      <c r="J102" s="251" t="s">
        <v>2890</v>
      </c>
      <c r="K102" s="108" t="s">
        <v>2813</v>
      </c>
      <c r="L102" s="106" t="s">
        <v>3294</v>
      </c>
      <c r="M102" s="255" t="s">
        <v>2908</v>
      </c>
      <c r="N102" s="481" t="s">
        <v>3295</v>
      </c>
    </row>
    <row r="103" spans="1:14" ht="16.5" customHeight="1">
      <c r="A103" s="406">
        <v>97</v>
      </c>
      <c r="B103" s="407"/>
      <c r="C103" s="77" t="s">
        <v>3296</v>
      </c>
      <c r="D103" s="408">
        <v>38719</v>
      </c>
      <c r="E103" s="409" t="s">
        <v>1746</v>
      </c>
      <c r="F103" s="409" t="s">
        <v>3278</v>
      </c>
      <c r="G103" s="409" t="s">
        <v>1851</v>
      </c>
      <c r="H103" s="409" t="s">
        <v>1852</v>
      </c>
      <c r="I103" s="409" t="s">
        <v>760</v>
      </c>
      <c r="J103" s="409" t="s">
        <v>2885</v>
      </c>
      <c r="K103" s="407" t="s">
        <v>806</v>
      </c>
      <c r="L103" s="410" t="s">
        <v>3297</v>
      </c>
      <c r="M103" s="73" t="s">
        <v>3011</v>
      </c>
      <c r="N103" s="482" t="s">
        <v>3122</v>
      </c>
    </row>
    <row r="104" spans="1:14" ht="16.5" customHeight="1" thickBot="1">
      <c r="A104" s="419">
        <v>98</v>
      </c>
      <c r="B104" s="259"/>
      <c r="C104" s="183" t="s">
        <v>3298</v>
      </c>
      <c r="D104" s="260">
        <v>38883</v>
      </c>
      <c r="E104" s="261" t="s">
        <v>1751</v>
      </c>
      <c r="F104" s="261" t="s">
        <v>3288</v>
      </c>
      <c r="G104" s="261" t="s">
        <v>1853</v>
      </c>
      <c r="H104" s="261" t="s">
        <v>1854</v>
      </c>
      <c r="I104" s="261" t="s">
        <v>744</v>
      </c>
      <c r="J104" s="261" t="s">
        <v>2510</v>
      </c>
      <c r="K104" s="259" t="s">
        <v>848</v>
      </c>
      <c r="L104" s="262" t="s">
        <v>3299</v>
      </c>
      <c r="M104" s="517" t="s">
        <v>2902</v>
      </c>
      <c r="N104" s="489" t="s">
        <v>3300</v>
      </c>
    </row>
    <row r="105" spans="1:14" ht="16.5" customHeight="1">
      <c r="A105" s="401">
        <v>99</v>
      </c>
      <c r="B105" s="402"/>
      <c r="C105" s="184" t="s">
        <v>3301</v>
      </c>
      <c r="D105" s="420">
        <v>38966</v>
      </c>
      <c r="E105" s="404" t="s">
        <v>1760</v>
      </c>
      <c r="F105" s="404" t="s">
        <v>3302</v>
      </c>
      <c r="G105" s="404" t="s">
        <v>1855</v>
      </c>
      <c r="H105" s="404" t="s">
        <v>1755</v>
      </c>
      <c r="I105" s="404" t="s">
        <v>760</v>
      </c>
      <c r="J105" s="404" t="s">
        <v>2506</v>
      </c>
      <c r="K105" s="402" t="s">
        <v>764</v>
      </c>
      <c r="L105" s="421" t="s">
        <v>3113</v>
      </c>
      <c r="M105" s="514" t="s">
        <v>2909</v>
      </c>
      <c r="N105" s="480" t="s">
        <v>3122</v>
      </c>
    </row>
    <row r="106" spans="1:14" ht="16.5" customHeight="1">
      <c r="A106" s="405">
        <v>100</v>
      </c>
      <c r="B106" s="108"/>
      <c r="C106" s="79" t="s">
        <v>2814</v>
      </c>
      <c r="D106" s="250">
        <v>40057</v>
      </c>
      <c r="E106" s="251" t="s">
        <v>1736</v>
      </c>
      <c r="F106" s="251" t="s">
        <v>3303</v>
      </c>
      <c r="G106" s="251" t="s">
        <v>2815</v>
      </c>
      <c r="H106" s="251" t="s">
        <v>1762</v>
      </c>
      <c r="I106" s="251" t="s">
        <v>2510</v>
      </c>
      <c r="J106" s="251" t="s">
        <v>2504</v>
      </c>
      <c r="K106" s="108" t="s">
        <v>776</v>
      </c>
      <c r="L106" s="106" t="s">
        <v>3304</v>
      </c>
      <c r="M106" s="27" t="s">
        <v>3305</v>
      </c>
      <c r="N106" s="481" t="s">
        <v>3306</v>
      </c>
    </row>
    <row r="107" spans="1:14" ht="16.5" customHeight="1">
      <c r="A107" s="406">
        <v>101</v>
      </c>
      <c r="B107" s="407"/>
      <c r="C107" s="79" t="s">
        <v>2816</v>
      </c>
      <c r="D107" s="408">
        <v>40104</v>
      </c>
      <c r="E107" s="409" t="s">
        <v>1371</v>
      </c>
      <c r="F107" s="409" t="s">
        <v>3307</v>
      </c>
      <c r="G107" s="409" t="s">
        <v>2817</v>
      </c>
      <c r="H107" s="409" t="s">
        <v>3308</v>
      </c>
      <c r="I107" s="409" t="s">
        <v>744</v>
      </c>
      <c r="J107" s="409" t="s">
        <v>2507</v>
      </c>
      <c r="K107" s="407" t="s">
        <v>982</v>
      </c>
      <c r="L107" s="410" t="s">
        <v>3309</v>
      </c>
      <c r="M107" s="27" t="s">
        <v>3310</v>
      </c>
      <c r="N107" s="482" t="s">
        <v>3311</v>
      </c>
    </row>
    <row r="108" spans="1:14" ht="16.5" customHeight="1">
      <c r="A108" s="405">
        <v>102</v>
      </c>
      <c r="B108" s="108"/>
      <c r="C108" s="79" t="s">
        <v>3312</v>
      </c>
      <c r="D108" s="250">
        <v>38971</v>
      </c>
      <c r="E108" s="251" t="s">
        <v>1760</v>
      </c>
      <c r="F108" s="251" t="s">
        <v>3307</v>
      </c>
      <c r="G108" s="251" t="s">
        <v>1856</v>
      </c>
      <c r="H108" s="251" t="s">
        <v>1857</v>
      </c>
      <c r="I108" s="251" t="s">
        <v>748</v>
      </c>
      <c r="J108" s="251" t="s">
        <v>2508</v>
      </c>
      <c r="K108" s="108" t="s">
        <v>2818</v>
      </c>
      <c r="L108" s="106" t="s">
        <v>3313</v>
      </c>
      <c r="M108" s="258" t="s">
        <v>557</v>
      </c>
      <c r="N108" s="481" t="s">
        <v>3311</v>
      </c>
    </row>
    <row r="109" spans="1:14" ht="16.5" customHeight="1">
      <c r="A109" s="406">
        <v>103</v>
      </c>
      <c r="B109" s="407"/>
      <c r="C109" s="79" t="s">
        <v>3314</v>
      </c>
      <c r="D109" s="408">
        <v>38972</v>
      </c>
      <c r="E109" s="409" t="s">
        <v>1746</v>
      </c>
      <c r="F109" s="409" t="s">
        <v>3315</v>
      </c>
      <c r="G109" s="409" t="s">
        <v>1858</v>
      </c>
      <c r="H109" s="409" t="s">
        <v>1859</v>
      </c>
      <c r="I109" s="409" t="s">
        <v>748</v>
      </c>
      <c r="J109" s="409" t="s">
        <v>2504</v>
      </c>
      <c r="K109" s="407" t="s">
        <v>844</v>
      </c>
      <c r="L109" s="410" t="s">
        <v>3316</v>
      </c>
      <c r="M109" s="477" t="s">
        <v>3692</v>
      </c>
      <c r="N109" s="482" t="s">
        <v>3317</v>
      </c>
    </row>
    <row r="110" spans="1:14" ht="16.5" customHeight="1">
      <c r="A110" s="405">
        <v>104</v>
      </c>
      <c r="B110" s="108"/>
      <c r="C110" s="77" t="s">
        <v>3318</v>
      </c>
      <c r="D110" s="250">
        <v>38843</v>
      </c>
      <c r="E110" s="251" t="s">
        <v>1746</v>
      </c>
      <c r="F110" s="251" t="s">
        <v>3319</v>
      </c>
      <c r="G110" s="251" t="s">
        <v>1860</v>
      </c>
      <c r="H110" s="251" t="s">
        <v>1755</v>
      </c>
      <c r="I110" s="251" t="s">
        <v>748</v>
      </c>
      <c r="J110" s="251" t="s">
        <v>760</v>
      </c>
      <c r="K110" s="108" t="s">
        <v>2819</v>
      </c>
      <c r="L110" s="106" t="s">
        <v>3104</v>
      </c>
      <c r="M110" s="255" t="s">
        <v>2908</v>
      </c>
      <c r="N110" s="481" t="s">
        <v>2970</v>
      </c>
    </row>
    <row r="111" spans="1:14" ht="16.5" customHeight="1" thickBot="1">
      <c r="A111" s="412">
        <v>105</v>
      </c>
      <c r="B111" s="413"/>
      <c r="C111" s="183" t="s">
        <v>3320</v>
      </c>
      <c r="D111" s="414">
        <v>38741</v>
      </c>
      <c r="E111" s="415" t="s">
        <v>1751</v>
      </c>
      <c r="F111" s="415" t="s">
        <v>3321</v>
      </c>
      <c r="G111" s="415" t="s">
        <v>1861</v>
      </c>
      <c r="H111" s="415" t="s">
        <v>1827</v>
      </c>
      <c r="I111" s="415" t="s">
        <v>2507</v>
      </c>
      <c r="J111" s="415" t="s">
        <v>2506</v>
      </c>
      <c r="K111" s="413" t="s">
        <v>925</v>
      </c>
      <c r="L111" s="416" t="s">
        <v>3322</v>
      </c>
      <c r="M111" s="520" t="s">
        <v>2905</v>
      </c>
      <c r="N111" s="484" t="s">
        <v>3234</v>
      </c>
    </row>
    <row r="112" spans="1:14" ht="16.5" customHeight="1">
      <c r="A112" s="417">
        <v>106</v>
      </c>
      <c r="B112" s="246"/>
      <c r="C112" s="184" t="s">
        <v>3323</v>
      </c>
      <c r="D112" s="263">
        <v>38808</v>
      </c>
      <c r="E112" s="248" t="s">
        <v>1741</v>
      </c>
      <c r="F112" s="248" t="s">
        <v>3324</v>
      </c>
      <c r="G112" s="248" t="s">
        <v>1862</v>
      </c>
      <c r="H112" s="248" t="s">
        <v>1863</v>
      </c>
      <c r="I112" s="248" t="s">
        <v>2507</v>
      </c>
      <c r="J112" s="248" t="s">
        <v>3325</v>
      </c>
      <c r="K112" s="246" t="s">
        <v>921</v>
      </c>
      <c r="L112" s="264" t="s">
        <v>3004</v>
      </c>
      <c r="M112" s="514" t="s">
        <v>2909</v>
      </c>
      <c r="N112" s="486" t="s">
        <v>3005</v>
      </c>
    </row>
    <row r="113" spans="1:14" ht="16.5" customHeight="1">
      <c r="A113" s="406">
        <v>107</v>
      </c>
      <c r="B113" s="407"/>
      <c r="C113" s="79" t="s">
        <v>3326</v>
      </c>
      <c r="D113" s="408">
        <v>38736</v>
      </c>
      <c r="E113" s="409" t="s">
        <v>1371</v>
      </c>
      <c r="F113" s="409" t="s">
        <v>3327</v>
      </c>
      <c r="G113" s="409" t="s">
        <v>1864</v>
      </c>
      <c r="H113" s="409" t="s">
        <v>1809</v>
      </c>
      <c r="I113" s="409" t="s">
        <v>2508</v>
      </c>
      <c r="J113" s="409" t="s">
        <v>3328</v>
      </c>
      <c r="K113" s="407" t="s">
        <v>797</v>
      </c>
      <c r="L113" s="410" t="s">
        <v>2976</v>
      </c>
      <c r="M113" s="477" t="s">
        <v>3692</v>
      </c>
      <c r="N113" s="482" t="s">
        <v>2978</v>
      </c>
    </row>
    <row r="114" spans="1:14" ht="16.5" customHeight="1">
      <c r="A114" s="405">
        <v>108</v>
      </c>
      <c r="B114" s="108"/>
      <c r="C114" s="79" t="s">
        <v>3329</v>
      </c>
      <c r="D114" s="250">
        <v>38872</v>
      </c>
      <c r="E114" s="251" t="s">
        <v>1746</v>
      </c>
      <c r="F114" s="251" t="s">
        <v>3330</v>
      </c>
      <c r="G114" s="251" t="s">
        <v>1865</v>
      </c>
      <c r="H114" s="251" t="s">
        <v>1831</v>
      </c>
      <c r="I114" s="251" t="s">
        <v>2504</v>
      </c>
      <c r="J114" s="251" t="s">
        <v>3331</v>
      </c>
      <c r="K114" s="108" t="s">
        <v>742</v>
      </c>
      <c r="L114" s="106" t="s">
        <v>3332</v>
      </c>
      <c r="M114" s="253" t="s">
        <v>2912</v>
      </c>
      <c r="N114" s="481" t="s">
        <v>3333</v>
      </c>
    </row>
    <row r="115" spans="1:14" ht="16.5" customHeight="1">
      <c r="A115" s="406">
        <v>109</v>
      </c>
      <c r="B115" s="407"/>
      <c r="C115" s="79" t="s">
        <v>3334</v>
      </c>
      <c r="D115" s="408">
        <v>39058</v>
      </c>
      <c r="E115" s="409" t="s">
        <v>1760</v>
      </c>
      <c r="F115" s="409" t="s">
        <v>3335</v>
      </c>
      <c r="G115" s="409" t="s">
        <v>1866</v>
      </c>
      <c r="H115" s="409" t="s">
        <v>1867</v>
      </c>
      <c r="I115" s="409" t="s">
        <v>3336</v>
      </c>
      <c r="J115" s="409" t="s">
        <v>3337</v>
      </c>
      <c r="K115" s="407" t="s">
        <v>818</v>
      </c>
      <c r="L115" s="410" t="s">
        <v>3338</v>
      </c>
      <c r="M115" s="257" t="s">
        <v>2900</v>
      </c>
      <c r="N115" s="482" t="s">
        <v>3247</v>
      </c>
    </row>
    <row r="116" spans="1:14" ht="16.5" customHeight="1">
      <c r="A116" s="405">
        <v>110</v>
      </c>
      <c r="B116" s="108"/>
      <c r="C116" s="79" t="s">
        <v>3339</v>
      </c>
      <c r="D116" s="250">
        <v>38952</v>
      </c>
      <c r="E116" s="251" t="s">
        <v>1751</v>
      </c>
      <c r="F116" s="251" t="s">
        <v>3340</v>
      </c>
      <c r="G116" s="251" t="s">
        <v>1868</v>
      </c>
      <c r="H116" s="251" t="s">
        <v>1869</v>
      </c>
      <c r="I116" s="251" t="s">
        <v>744</v>
      </c>
      <c r="J116" s="251" t="s">
        <v>730</v>
      </c>
      <c r="K116" s="108" t="s">
        <v>813</v>
      </c>
      <c r="L116" s="106" t="s">
        <v>2948</v>
      </c>
      <c r="M116" s="477" t="s">
        <v>3692</v>
      </c>
      <c r="N116" s="481" t="s">
        <v>3073</v>
      </c>
    </row>
    <row r="117" spans="1:14" ht="16.5" customHeight="1" thickBot="1">
      <c r="A117" s="412">
        <v>111</v>
      </c>
      <c r="B117" s="413"/>
      <c r="C117" s="185" t="s">
        <v>3341</v>
      </c>
      <c r="D117" s="414">
        <v>38797</v>
      </c>
      <c r="E117" s="415" t="s">
        <v>1736</v>
      </c>
      <c r="F117" s="415" t="s">
        <v>3340</v>
      </c>
      <c r="G117" s="415" t="s">
        <v>1870</v>
      </c>
      <c r="H117" s="415" t="s">
        <v>1871</v>
      </c>
      <c r="I117" s="415" t="s">
        <v>3342</v>
      </c>
      <c r="J117" s="415" t="s">
        <v>730</v>
      </c>
      <c r="K117" s="413" t="s">
        <v>871</v>
      </c>
      <c r="L117" s="416" t="s">
        <v>2963</v>
      </c>
      <c r="M117" s="522" t="s">
        <v>3692</v>
      </c>
      <c r="N117" s="484" t="s">
        <v>3073</v>
      </c>
    </row>
    <row r="118" spans="1:14" ht="16.5" customHeight="1">
      <c r="A118" s="417">
        <v>112</v>
      </c>
      <c r="B118" s="246"/>
      <c r="C118" s="182" t="s">
        <v>3343</v>
      </c>
      <c r="D118" s="263">
        <v>38993</v>
      </c>
      <c r="E118" s="248" t="s">
        <v>1371</v>
      </c>
      <c r="F118" s="248" t="s">
        <v>3344</v>
      </c>
      <c r="G118" s="248" t="s">
        <v>1875</v>
      </c>
      <c r="H118" s="248" t="s">
        <v>1876</v>
      </c>
      <c r="I118" s="248" t="s">
        <v>748</v>
      </c>
      <c r="J118" s="248" t="s">
        <v>2508</v>
      </c>
      <c r="K118" s="246" t="s">
        <v>2762</v>
      </c>
      <c r="L118" s="264" t="s">
        <v>3345</v>
      </c>
      <c r="M118" s="523" t="s">
        <v>2900</v>
      </c>
      <c r="N118" s="480" t="s">
        <v>561</v>
      </c>
    </row>
    <row r="119" spans="1:14" ht="16.5" customHeight="1">
      <c r="A119" s="406">
        <v>113</v>
      </c>
      <c r="B119" s="407"/>
      <c r="C119" s="77" t="s">
        <v>2821</v>
      </c>
      <c r="D119" s="408">
        <v>39895</v>
      </c>
      <c r="E119" s="409" t="s">
        <v>2758</v>
      </c>
      <c r="F119" s="409" t="s">
        <v>3346</v>
      </c>
      <c r="G119" s="409" t="s">
        <v>2822</v>
      </c>
      <c r="H119" s="409" t="s">
        <v>3347</v>
      </c>
      <c r="I119" s="409" t="s">
        <v>2510</v>
      </c>
      <c r="J119" s="409" t="s">
        <v>760</v>
      </c>
      <c r="K119" s="407" t="s">
        <v>2823</v>
      </c>
      <c r="L119" s="410" t="s">
        <v>3348</v>
      </c>
      <c r="M119" s="477" t="s">
        <v>3692</v>
      </c>
      <c r="N119" s="482" t="s">
        <v>3227</v>
      </c>
    </row>
    <row r="120" spans="1:14" ht="16.5" customHeight="1">
      <c r="A120" s="405">
        <v>114</v>
      </c>
      <c r="B120" s="108"/>
      <c r="C120" s="77" t="s">
        <v>3349</v>
      </c>
      <c r="D120" s="250">
        <v>39059</v>
      </c>
      <c r="E120" s="251" t="s">
        <v>1736</v>
      </c>
      <c r="F120" s="251" t="s">
        <v>3350</v>
      </c>
      <c r="G120" s="251" t="s">
        <v>1872</v>
      </c>
      <c r="H120" s="251" t="s">
        <v>1745</v>
      </c>
      <c r="I120" s="251" t="s">
        <v>2506</v>
      </c>
      <c r="J120" s="251" t="s">
        <v>730</v>
      </c>
      <c r="K120" s="108" t="s">
        <v>794</v>
      </c>
      <c r="L120" s="106" t="s">
        <v>2980</v>
      </c>
      <c r="M120" s="255" t="s">
        <v>2908</v>
      </c>
      <c r="N120" s="481" t="s">
        <v>3037</v>
      </c>
    </row>
    <row r="121" spans="1:14" ht="16.5" customHeight="1">
      <c r="A121" s="406">
        <v>115</v>
      </c>
      <c r="B121" s="407"/>
      <c r="C121" s="77" t="s">
        <v>3351</v>
      </c>
      <c r="D121" s="408">
        <v>38737</v>
      </c>
      <c r="E121" s="409" t="s">
        <v>1736</v>
      </c>
      <c r="F121" s="409" t="s">
        <v>3350</v>
      </c>
      <c r="G121" s="409" t="s">
        <v>1873</v>
      </c>
      <c r="H121" s="409" t="s">
        <v>1809</v>
      </c>
      <c r="I121" s="409" t="s">
        <v>2506</v>
      </c>
      <c r="J121" s="409" t="s">
        <v>748</v>
      </c>
      <c r="K121" s="407" t="s">
        <v>836</v>
      </c>
      <c r="L121" s="410" t="s">
        <v>3106</v>
      </c>
      <c r="M121" s="249" t="s">
        <v>2905</v>
      </c>
      <c r="N121" s="482" t="s">
        <v>3012</v>
      </c>
    </row>
    <row r="122" spans="1:14" ht="16.5" customHeight="1">
      <c r="A122" s="405">
        <v>116</v>
      </c>
      <c r="B122" s="108"/>
      <c r="C122" s="77" t="s">
        <v>3352</v>
      </c>
      <c r="D122" s="250">
        <v>38745</v>
      </c>
      <c r="E122" s="251" t="s">
        <v>1751</v>
      </c>
      <c r="F122" s="251" t="s">
        <v>3350</v>
      </c>
      <c r="G122" s="251" t="s">
        <v>1874</v>
      </c>
      <c r="H122" s="251" t="s">
        <v>1740</v>
      </c>
      <c r="I122" s="251" t="s">
        <v>2506</v>
      </c>
      <c r="J122" s="251" t="s">
        <v>2517</v>
      </c>
      <c r="K122" s="108" t="s">
        <v>920</v>
      </c>
      <c r="L122" s="106" t="s">
        <v>3353</v>
      </c>
      <c r="M122" s="475" t="s">
        <v>2909</v>
      </c>
      <c r="N122" s="481" t="s">
        <v>3234</v>
      </c>
    </row>
    <row r="123" spans="1:14" ht="16.5" customHeight="1" thickBot="1">
      <c r="A123" s="412">
        <v>117</v>
      </c>
      <c r="B123" s="413"/>
      <c r="C123" s="183" t="s">
        <v>3354</v>
      </c>
      <c r="D123" s="418">
        <v>38912</v>
      </c>
      <c r="E123" s="415" t="s">
        <v>1371</v>
      </c>
      <c r="F123" s="415" t="s">
        <v>3355</v>
      </c>
      <c r="G123" s="415" t="s">
        <v>1877</v>
      </c>
      <c r="H123" s="415" t="s">
        <v>1803</v>
      </c>
      <c r="I123" s="415" t="s">
        <v>2506</v>
      </c>
      <c r="J123" s="415" t="s">
        <v>730</v>
      </c>
      <c r="K123" s="413" t="s">
        <v>2824</v>
      </c>
      <c r="L123" s="416" t="s">
        <v>3044</v>
      </c>
      <c r="M123" s="513" t="s">
        <v>2901</v>
      </c>
      <c r="N123" s="484" t="s">
        <v>3037</v>
      </c>
    </row>
    <row r="124" spans="1:14" ht="16.5" customHeight="1">
      <c r="A124" s="417">
        <v>118</v>
      </c>
      <c r="B124" s="246"/>
      <c r="C124" s="184" t="s">
        <v>3356</v>
      </c>
      <c r="D124" s="263">
        <v>38980</v>
      </c>
      <c r="E124" s="248" t="s">
        <v>1760</v>
      </c>
      <c r="F124" s="248" t="s">
        <v>3357</v>
      </c>
      <c r="G124" s="248" t="s">
        <v>1878</v>
      </c>
      <c r="H124" s="248" t="s">
        <v>1879</v>
      </c>
      <c r="I124" s="248" t="s">
        <v>2504</v>
      </c>
      <c r="J124" s="248" t="s">
        <v>2507</v>
      </c>
      <c r="K124" s="246" t="s">
        <v>762</v>
      </c>
      <c r="L124" s="264" t="s">
        <v>3358</v>
      </c>
      <c r="M124" s="524" t="s">
        <v>2906</v>
      </c>
      <c r="N124" s="486" t="s">
        <v>3359</v>
      </c>
    </row>
    <row r="125" spans="1:14" ht="16.5" customHeight="1" thickBot="1">
      <c r="A125" s="412">
        <v>119</v>
      </c>
      <c r="B125" s="413"/>
      <c r="C125" s="185" t="s">
        <v>3360</v>
      </c>
      <c r="D125" s="414">
        <v>38894</v>
      </c>
      <c r="E125" s="415" t="s">
        <v>1751</v>
      </c>
      <c r="F125" s="415" t="s">
        <v>3361</v>
      </c>
      <c r="G125" s="415" t="s">
        <v>1880</v>
      </c>
      <c r="H125" s="415" t="s">
        <v>1801</v>
      </c>
      <c r="I125" s="415" t="s">
        <v>744</v>
      </c>
      <c r="J125" s="415" t="s">
        <v>730</v>
      </c>
      <c r="K125" s="413" t="s">
        <v>813</v>
      </c>
      <c r="L125" s="416" t="s">
        <v>2948</v>
      </c>
      <c r="M125" s="491" t="s">
        <v>3223</v>
      </c>
      <c r="N125" s="484" t="s">
        <v>2949</v>
      </c>
    </row>
    <row r="126" spans="1:14" ht="16.5" customHeight="1">
      <c r="A126" s="417">
        <v>120</v>
      </c>
      <c r="B126" s="246"/>
      <c r="C126" s="182" t="s">
        <v>3362</v>
      </c>
      <c r="D126" s="263">
        <v>39034</v>
      </c>
      <c r="E126" s="248" t="s">
        <v>1736</v>
      </c>
      <c r="F126" s="248" t="s">
        <v>3363</v>
      </c>
      <c r="G126" s="248" t="s">
        <v>1881</v>
      </c>
      <c r="H126" s="248" t="s">
        <v>1803</v>
      </c>
      <c r="I126" s="248" t="s">
        <v>2510</v>
      </c>
      <c r="J126" s="248" t="s">
        <v>2506</v>
      </c>
      <c r="K126" s="246" t="s">
        <v>926</v>
      </c>
      <c r="L126" s="264" t="s">
        <v>3010</v>
      </c>
      <c r="M126" s="518" t="s">
        <v>2901</v>
      </c>
      <c r="N126" s="486" t="s">
        <v>3012</v>
      </c>
    </row>
    <row r="127" spans="1:14" ht="16.5" customHeight="1" thickBot="1">
      <c r="A127" s="412">
        <v>121</v>
      </c>
      <c r="B127" s="413"/>
      <c r="C127" s="183" t="s">
        <v>3364</v>
      </c>
      <c r="D127" s="414">
        <v>38732</v>
      </c>
      <c r="E127" s="415" t="s">
        <v>1751</v>
      </c>
      <c r="F127" s="415" t="s">
        <v>3363</v>
      </c>
      <c r="G127" s="415" t="s">
        <v>1882</v>
      </c>
      <c r="H127" s="415" t="s">
        <v>1883</v>
      </c>
      <c r="I127" s="415" t="s">
        <v>760</v>
      </c>
      <c r="J127" s="415" t="s">
        <v>2506</v>
      </c>
      <c r="K127" s="413" t="s">
        <v>776</v>
      </c>
      <c r="L127" s="416" t="s">
        <v>3106</v>
      </c>
      <c r="M127" s="525" t="s">
        <v>2903</v>
      </c>
      <c r="N127" s="484" t="s">
        <v>3234</v>
      </c>
    </row>
    <row r="128" spans="1:14" ht="16.5" customHeight="1">
      <c r="A128" s="417">
        <v>122</v>
      </c>
      <c r="B128" s="246"/>
      <c r="C128" s="184" t="s">
        <v>3365</v>
      </c>
      <c r="D128" s="263">
        <v>38955</v>
      </c>
      <c r="E128" s="248" t="s">
        <v>1746</v>
      </c>
      <c r="F128" s="248" t="s">
        <v>3366</v>
      </c>
      <c r="G128" s="248" t="s">
        <v>1884</v>
      </c>
      <c r="H128" s="248" t="s">
        <v>1759</v>
      </c>
      <c r="I128" s="248" t="s">
        <v>2504</v>
      </c>
      <c r="J128" s="248" t="s">
        <v>760</v>
      </c>
      <c r="K128" s="246" t="s">
        <v>817</v>
      </c>
      <c r="L128" s="264" t="s">
        <v>3104</v>
      </c>
      <c r="M128" s="526" t="s">
        <v>2902</v>
      </c>
      <c r="N128" s="486" t="s">
        <v>3317</v>
      </c>
    </row>
    <row r="129" spans="1:14" ht="16.5" customHeight="1" thickBot="1">
      <c r="A129" s="412">
        <v>123</v>
      </c>
      <c r="B129" s="413"/>
      <c r="C129" s="185" t="s">
        <v>3367</v>
      </c>
      <c r="D129" s="414">
        <v>38951</v>
      </c>
      <c r="E129" s="415" t="s">
        <v>1760</v>
      </c>
      <c r="F129" s="415" t="s">
        <v>3366</v>
      </c>
      <c r="G129" s="415" t="s">
        <v>1885</v>
      </c>
      <c r="H129" s="415" t="s">
        <v>1848</v>
      </c>
      <c r="I129" s="415" t="s">
        <v>730</v>
      </c>
      <c r="J129" s="415" t="s">
        <v>2507</v>
      </c>
      <c r="K129" s="413" t="s">
        <v>867</v>
      </c>
      <c r="L129" s="416" t="s">
        <v>3072</v>
      </c>
      <c r="M129" s="517" t="s">
        <v>2902</v>
      </c>
      <c r="N129" s="484" t="s">
        <v>3073</v>
      </c>
    </row>
    <row r="130" spans="1:14" ht="16.5" customHeight="1">
      <c r="A130" s="417">
        <v>124</v>
      </c>
      <c r="B130" s="246"/>
      <c r="C130" s="182" t="s">
        <v>3368</v>
      </c>
      <c r="D130" s="263">
        <v>38780</v>
      </c>
      <c r="E130" s="248" t="s">
        <v>1371</v>
      </c>
      <c r="F130" s="248" t="s">
        <v>3369</v>
      </c>
      <c r="G130" s="248" t="s">
        <v>1886</v>
      </c>
      <c r="H130" s="248" t="s">
        <v>1770</v>
      </c>
      <c r="I130" s="248" t="s">
        <v>2517</v>
      </c>
      <c r="J130" s="248" t="s">
        <v>2507</v>
      </c>
      <c r="K130" s="246" t="s">
        <v>845</v>
      </c>
      <c r="L130" s="264" t="s">
        <v>3370</v>
      </c>
      <c r="M130" s="521" t="s">
        <v>3692</v>
      </c>
      <c r="N130" s="486" t="s">
        <v>3073</v>
      </c>
    </row>
    <row r="131" spans="1:14" ht="16.5" customHeight="1">
      <c r="A131" s="406">
        <v>125</v>
      </c>
      <c r="B131" s="407"/>
      <c r="C131" s="77" t="s">
        <v>2825</v>
      </c>
      <c r="D131" s="408">
        <v>39884</v>
      </c>
      <c r="E131" s="409" t="s">
        <v>1751</v>
      </c>
      <c r="F131" s="409" t="s">
        <v>3371</v>
      </c>
      <c r="G131" s="409" t="s">
        <v>2826</v>
      </c>
      <c r="H131" s="409" t="s">
        <v>3372</v>
      </c>
      <c r="I131" s="409" t="s">
        <v>744</v>
      </c>
      <c r="J131" s="409" t="s">
        <v>748</v>
      </c>
      <c r="K131" s="407" t="s">
        <v>921</v>
      </c>
      <c r="L131" s="410" t="s">
        <v>3373</v>
      </c>
      <c r="M131" s="27" t="s">
        <v>3374</v>
      </c>
      <c r="N131" s="482" t="s">
        <v>3375</v>
      </c>
    </row>
    <row r="132" spans="1:14" ht="16.5" customHeight="1">
      <c r="A132" s="405">
        <v>126</v>
      </c>
      <c r="B132" s="108"/>
      <c r="C132" s="77" t="s">
        <v>3376</v>
      </c>
      <c r="D132" s="250">
        <v>38750</v>
      </c>
      <c r="E132" s="251" t="s">
        <v>1746</v>
      </c>
      <c r="F132" s="251" t="s">
        <v>3377</v>
      </c>
      <c r="G132" s="251" t="s">
        <v>1887</v>
      </c>
      <c r="H132" s="251" t="s">
        <v>1888</v>
      </c>
      <c r="I132" s="251" t="s">
        <v>2508</v>
      </c>
      <c r="J132" s="251" t="s">
        <v>744</v>
      </c>
      <c r="K132" s="108" t="s">
        <v>964</v>
      </c>
      <c r="L132" s="106" t="s">
        <v>3378</v>
      </c>
      <c r="M132" s="252" t="s">
        <v>2902</v>
      </c>
      <c r="N132" s="481" t="s">
        <v>3379</v>
      </c>
    </row>
    <row r="133" spans="1:14" ht="16.5" customHeight="1">
      <c r="A133" s="406">
        <v>127</v>
      </c>
      <c r="B133" s="407"/>
      <c r="C133" s="77" t="s">
        <v>3380</v>
      </c>
      <c r="D133" s="408">
        <v>38915</v>
      </c>
      <c r="E133" s="409" t="s">
        <v>1746</v>
      </c>
      <c r="F133" s="409" t="s">
        <v>3377</v>
      </c>
      <c r="G133" s="409" t="s">
        <v>1889</v>
      </c>
      <c r="H133" s="409" t="s">
        <v>1807</v>
      </c>
      <c r="I133" s="409" t="s">
        <v>2506</v>
      </c>
      <c r="J133" s="409" t="s">
        <v>2508</v>
      </c>
      <c r="K133" s="407" t="s">
        <v>2827</v>
      </c>
      <c r="L133" s="410" t="s">
        <v>3010</v>
      </c>
      <c r="M133" s="257" t="s">
        <v>2900</v>
      </c>
      <c r="N133" s="482" t="s">
        <v>3122</v>
      </c>
    </row>
    <row r="134" spans="1:14" ht="16.5" customHeight="1">
      <c r="A134" s="405">
        <v>128</v>
      </c>
      <c r="B134" s="108"/>
      <c r="C134" s="77" t="s">
        <v>3381</v>
      </c>
      <c r="D134" s="254">
        <v>39055</v>
      </c>
      <c r="E134" s="251" t="s">
        <v>1736</v>
      </c>
      <c r="F134" s="251" t="s">
        <v>3371</v>
      </c>
      <c r="G134" s="251" t="s">
        <v>1890</v>
      </c>
      <c r="H134" s="251" t="s">
        <v>1740</v>
      </c>
      <c r="I134" s="251" t="s">
        <v>2508</v>
      </c>
      <c r="J134" s="251" t="s">
        <v>730</v>
      </c>
      <c r="K134" s="108" t="s">
        <v>909</v>
      </c>
      <c r="L134" s="106" t="s">
        <v>2963</v>
      </c>
      <c r="M134" s="253" t="s">
        <v>2912</v>
      </c>
      <c r="N134" s="481" t="s">
        <v>2949</v>
      </c>
    </row>
    <row r="135" spans="1:14" ht="16.5" customHeight="1" thickBot="1">
      <c r="A135" s="412">
        <v>129</v>
      </c>
      <c r="B135" s="413"/>
      <c r="C135" s="183" t="s">
        <v>3382</v>
      </c>
      <c r="D135" s="418">
        <v>38911</v>
      </c>
      <c r="E135" s="415" t="s">
        <v>1741</v>
      </c>
      <c r="F135" s="415" t="s">
        <v>3383</v>
      </c>
      <c r="G135" s="415" t="s">
        <v>1891</v>
      </c>
      <c r="H135" s="415" t="s">
        <v>1797</v>
      </c>
      <c r="I135" s="415" t="s">
        <v>2510</v>
      </c>
      <c r="J135" s="415" t="s">
        <v>760</v>
      </c>
      <c r="K135" s="413" t="s">
        <v>825</v>
      </c>
      <c r="L135" s="416" t="s">
        <v>3148</v>
      </c>
      <c r="M135" s="527" t="s">
        <v>2900</v>
      </c>
      <c r="N135" s="484" t="s">
        <v>3149</v>
      </c>
    </row>
    <row r="136" spans="1:14" ht="16.5" customHeight="1">
      <c r="A136" s="417">
        <v>130</v>
      </c>
      <c r="B136" s="246"/>
      <c r="C136" s="184" t="s">
        <v>2828</v>
      </c>
      <c r="D136" s="247">
        <v>40156</v>
      </c>
      <c r="E136" s="248" t="s">
        <v>1736</v>
      </c>
      <c r="F136" s="248" t="s">
        <v>3384</v>
      </c>
      <c r="G136" s="248" t="s">
        <v>2829</v>
      </c>
      <c r="H136" s="248" t="s">
        <v>1792</v>
      </c>
      <c r="I136" s="248" t="s">
        <v>2507</v>
      </c>
      <c r="J136" s="248" t="s">
        <v>2508</v>
      </c>
      <c r="K136" s="246" t="s">
        <v>930</v>
      </c>
      <c r="L136" s="264" t="s">
        <v>3018</v>
      </c>
      <c r="M136" s="528" t="s">
        <v>3691</v>
      </c>
      <c r="N136" s="486" t="s">
        <v>2992</v>
      </c>
    </row>
    <row r="137" spans="1:14" ht="16.5" customHeight="1">
      <c r="A137" s="406">
        <v>131</v>
      </c>
      <c r="B137" s="407"/>
      <c r="C137" s="79" t="s">
        <v>2830</v>
      </c>
      <c r="D137" s="411">
        <v>40140</v>
      </c>
      <c r="E137" s="409" t="s">
        <v>1760</v>
      </c>
      <c r="F137" s="409" t="s">
        <v>3384</v>
      </c>
      <c r="G137" s="409" t="s">
        <v>2831</v>
      </c>
      <c r="H137" s="409" t="s">
        <v>1792</v>
      </c>
      <c r="I137" s="409" t="s">
        <v>730</v>
      </c>
      <c r="J137" s="409" t="s">
        <v>744</v>
      </c>
      <c r="K137" s="407" t="s">
        <v>966</v>
      </c>
      <c r="L137" s="410" t="s">
        <v>3036</v>
      </c>
      <c r="M137" s="475" t="s">
        <v>2909</v>
      </c>
      <c r="N137" s="482" t="s">
        <v>3073</v>
      </c>
    </row>
    <row r="138" spans="1:14" ht="16.5" customHeight="1">
      <c r="A138" s="405">
        <v>132</v>
      </c>
      <c r="B138" s="108"/>
      <c r="C138" s="79" t="s">
        <v>3385</v>
      </c>
      <c r="D138" s="250">
        <v>38994</v>
      </c>
      <c r="E138" s="251" t="s">
        <v>1746</v>
      </c>
      <c r="F138" s="251" t="s">
        <v>3386</v>
      </c>
      <c r="G138" s="251" t="s">
        <v>1892</v>
      </c>
      <c r="H138" s="251" t="s">
        <v>1812</v>
      </c>
      <c r="I138" s="251" t="s">
        <v>2517</v>
      </c>
      <c r="J138" s="251" t="s">
        <v>730</v>
      </c>
      <c r="K138" s="108" t="s">
        <v>923</v>
      </c>
      <c r="L138" s="106" t="s">
        <v>3072</v>
      </c>
      <c r="M138" s="249" t="s">
        <v>2905</v>
      </c>
      <c r="N138" s="481" t="s">
        <v>3037</v>
      </c>
    </row>
    <row r="139" spans="1:14" ht="16.5" customHeight="1">
      <c r="A139" s="406">
        <v>133</v>
      </c>
      <c r="B139" s="407"/>
      <c r="C139" s="79" t="s">
        <v>3387</v>
      </c>
      <c r="D139" s="408">
        <v>39004</v>
      </c>
      <c r="E139" s="409" t="s">
        <v>1371</v>
      </c>
      <c r="F139" s="409" t="s">
        <v>3388</v>
      </c>
      <c r="G139" s="409" t="s">
        <v>1893</v>
      </c>
      <c r="H139" s="409" t="s">
        <v>1786</v>
      </c>
      <c r="I139" s="409" t="s">
        <v>760</v>
      </c>
      <c r="J139" s="409" t="s">
        <v>2510</v>
      </c>
      <c r="K139" s="407" t="s">
        <v>872</v>
      </c>
      <c r="L139" s="410" t="s">
        <v>3102</v>
      </c>
      <c r="M139" s="478" t="s">
        <v>2906</v>
      </c>
      <c r="N139" s="482" t="s">
        <v>3073</v>
      </c>
    </row>
    <row r="140" spans="1:14" ht="16.5" customHeight="1" thickBot="1">
      <c r="A140" s="419">
        <v>134</v>
      </c>
      <c r="B140" s="259"/>
      <c r="C140" s="185" t="s">
        <v>3389</v>
      </c>
      <c r="D140" s="260">
        <v>39000</v>
      </c>
      <c r="E140" s="261" t="s">
        <v>1371</v>
      </c>
      <c r="F140" s="261" t="s">
        <v>3388</v>
      </c>
      <c r="G140" s="261" t="s">
        <v>1894</v>
      </c>
      <c r="H140" s="261" t="s">
        <v>1854</v>
      </c>
      <c r="I140" s="261" t="s">
        <v>2517</v>
      </c>
      <c r="J140" s="261" t="s">
        <v>748</v>
      </c>
      <c r="K140" s="259" t="s">
        <v>2832</v>
      </c>
      <c r="L140" s="262" t="s">
        <v>2980</v>
      </c>
      <c r="M140" s="517" t="s">
        <v>2902</v>
      </c>
      <c r="N140" s="489" t="s">
        <v>2949</v>
      </c>
    </row>
    <row r="141" spans="1:14" ht="16.5" customHeight="1">
      <c r="A141" s="401">
        <v>135</v>
      </c>
      <c r="B141" s="402"/>
      <c r="C141" s="182" t="s">
        <v>3390</v>
      </c>
      <c r="D141" s="420">
        <v>38930</v>
      </c>
      <c r="E141" s="404" t="s">
        <v>1746</v>
      </c>
      <c r="F141" s="404" t="s">
        <v>3391</v>
      </c>
      <c r="G141" s="404" t="s">
        <v>1908</v>
      </c>
      <c r="H141" s="404" t="s">
        <v>1821</v>
      </c>
      <c r="I141" s="404" t="s">
        <v>748</v>
      </c>
      <c r="J141" s="404" t="s">
        <v>760</v>
      </c>
      <c r="K141" s="402" t="s">
        <v>2819</v>
      </c>
      <c r="L141" s="421" t="s">
        <v>3392</v>
      </c>
      <c r="M141" s="524" t="s">
        <v>2906</v>
      </c>
      <c r="N141" s="480" t="s">
        <v>3393</v>
      </c>
    </row>
    <row r="142" spans="1:14" ht="16.5" customHeight="1">
      <c r="A142" s="405">
        <v>136</v>
      </c>
      <c r="B142" s="108"/>
      <c r="C142" s="77" t="s">
        <v>2833</v>
      </c>
      <c r="D142" s="250">
        <v>40042</v>
      </c>
      <c r="E142" s="251" t="s">
        <v>2758</v>
      </c>
      <c r="F142" s="251" t="s">
        <v>3394</v>
      </c>
      <c r="G142" s="251" t="s">
        <v>2834</v>
      </c>
      <c r="H142" s="251" t="s">
        <v>1821</v>
      </c>
      <c r="I142" s="251" t="s">
        <v>2517</v>
      </c>
      <c r="J142" s="251" t="s">
        <v>2507</v>
      </c>
      <c r="K142" s="108" t="s">
        <v>891</v>
      </c>
      <c r="L142" s="106" t="s">
        <v>3395</v>
      </c>
      <c r="M142" s="257" t="s">
        <v>2900</v>
      </c>
      <c r="N142" s="481" t="s">
        <v>3396</v>
      </c>
    </row>
    <row r="143" spans="1:14" ht="16.5" customHeight="1">
      <c r="A143" s="406">
        <v>137</v>
      </c>
      <c r="B143" s="407"/>
      <c r="C143" s="77" t="s">
        <v>3397</v>
      </c>
      <c r="D143" s="408">
        <v>38751</v>
      </c>
      <c r="E143" s="409" t="s">
        <v>1736</v>
      </c>
      <c r="F143" s="409" t="s">
        <v>3398</v>
      </c>
      <c r="G143" s="409" t="s">
        <v>1895</v>
      </c>
      <c r="H143" s="409" t="s">
        <v>1775</v>
      </c>
      <c r="I143" s="409" t="s">
        <v>2507</v>
      </c>
      <c r="J143" s="409" t="s">
        <v>2517</v>
      </c>
      <c r="K143" s="407" t="s">
        <v>849</v>
      </c>
      <c r="L143" s="410" t="s">
        <v>3018</v>
      </c>
      <c r="M143" s="249" t="s">
        <v>2905</v>
      </c>
      <c r="N143" s="482" t="s">
        <v>2992</v>
      </c>
    </row>
    <row r="144" spans="1:14" ht="16.5" customHeight="1">
      <c r="A144" s="405">
        <v>138</v>
      </c>
      <c r="B144" s="108"/>
      <c r="C144" s="77" t="s">
        <v>3399</v>
      </c>
      <c r="D144" s="250">
        <v>39050</v>
      </c>
      <c r="E144" s="251" t="s">
        <v>1760</v>
      </c>
      <c r="F144" s="251" t="s">
        <v>3398</v>
      </c>
      <c r="G144" s="251" t="s">
        <v>1896</v>
      </c>
      <c r="H144" s="251" t="s">
        <v>1883</v>
      </c>
      <c r="I144" s="251" t="s">
        <v>730</v>
      </c>
      <c r="J144" s="251" t="s">
        <v>2504</v>
      </c>
      <c r="K144" s="108" t="s">
        <v>776</v>
      </c>
      <c r="L144" s="106" t="s">
        <v>2963</v>
      </c>
      <c r="M144" s="476" t="s">
        <v>3691</v>
      </c>
      <c r="N144" s="482" t="s">
        <v>2992</v>
      </c>
    </row>
    <row r="145" spans="1:14" ht="16.5" customHeight="1">
      <c r="A145" s="406">
        <v>139</v>
      </c>
      <c r="B145" s="407"/>
      <c r="C145" s="77" t="s">
        <v>3400</v>
      </c>
      <c r="D145" s="408">
        <v>38998</v>
      </c>
      <c r="E145" s="409" t="s">
        <v>1751</v>
      </c>
      <c r="F145" s="409" t="s">
        <v>3398</v>
      </c>
      <c r="G145" s="409" t="s">
        <v>1897</v>
      </c>
      <c r="H145" s="409" t="s">
        <v>1812</v>
      </c>
      <c r="I145" s="409" t="s">
        <v>760</v>
      </c>
      <c r="J145" s="409" t="s">
        <v>2506</v>
      </c>
      <c r="K145" s="407" t="s">
        <v>842</v>
      </c>
      <c r="L145" s="410" t="s">
        <v>3113</v>
      </c>
      <c r="M145" s="475" t="s">
        <v>2909</v>
      </c>
      <c r="N145" s="482" t="s">
        <v>2992</v>
      </c>
    </row>
    <row r="146" spans="1:14" ht="16.5" customHeight="1">
      <c r="A146" s="405">
        <v>140</v>
      </c>
      <c r="B146" s="108"/>
      <c r="C146" s="77" t="s">
        <v>2835</v>
      </c>
      <c r="D146" s="250">
        <v>39993</v>
      </c>
      <c r="E146" s="251" t="s">
        <v>1741</v>
      </c>
      <c r="F146" s="251" t="s">
        <v>3401</v>
      </c>
      <c r="G146" s="251" t="s">
        <v>2836</v>
      </c>
      <c r="H146" s="251" t="s">
        <v>1814</v>
      </c>
      <c r="I146" s="251" t="s">
        <v>744</v>
      </c>
      <c r="J146" s="251" t="s">
        <v>730</v>
      </c>
      <c r="K146" s="108" t="s">
        <v>743</v>
      </c>
      <c r="L146" s="106" t="s">
        <v>2963</v>
      </c>
      <c r="M146" s="253" t="s">
        <v>2912</v>
      </c>
      <c r="N146" s="481" t="s">
        <v>3037</v>
      </c>
    </row>
    <row r="147" spans="1:14" ht="16.5" customHeight="1">
      <c r="A147" s="406">
        <v>141</v>
      </c>
      <c r="B147" s="407"/>
      <c r="C147" s="77" t="s">
        <v>3402</v>
      </c>
      <c r="D147" s="408">
        <v>38990</v>
      </c>
      <c r="E147" s="409" t="s">
        <v>1736</v>
      </c>
      <c r="F147" s="409" t="s">
        <v>3398</v>
      </c>
      <c r="G147" s="409" t="s">
        <v>1898</v>
      </c>
      <c r="H147" s="409" t="s">
        <v>1899</v>
      </c>
      <c r="I147" s="409" t="s">
        <v>744</v>
      </c>
      <c r="J147" s="409" t="s">
        <v>748</v>
      </c>
      <c r="K147" s="407" t="s">
        <v>912</v>
      </c>
      <c r="L147" s="409" t="s">
        <v>3403</v>
      </c>
      <c r="M147" s="27" t="s">
        <v>3404</v>
      </c>
      <c r="N147" s="482" t="s">
        <v>2992</v>
      </c>
    </row>
    <row r="148" spans="1:14" ht="16.5" customHeight="1">
      <c r="A148" s="405">
        <v>142</v>
      </c>
      <c r="B148" s="108"/>
      <c r="C148" s="77" t="s">
        <v>2837</v>
      </c>
      <c r="D148" s="250">
        <v>39859</v>
      </c>
      <c r="E148" s="251" t="s">
        <v>1736</v>
      </c>
      <c r="F148" s="251" t="s">
        <v>3398</v>
      </c>
      <c r="G148" s="251" t="s">
        <v>2838</v>
      </c>
      <c r="H148" s="251" t="s">
        <v>1950</v>
      </c>
      <c r="I148" s="251" t="s">
        <v>2507</v>
      </c>
      <c r="J148" s="251" t="s">
        <v>730</v>
      </c>
      <c r="K148" s="108" t="s">
        <v>922</v>
      </c>
      <c r="L148" s="106" t="s">
        <v>3036</v>
      </c>
      <c r="M148" s="249" t="s">
        <v>2905</v>
      </c>
      <c r="N148" s="481" t="s">
        <v>3037</v>
      </c>
    </row>
    <row r="149" spans="1:14" ht="16.5" customHeight="1">
      <c r="A149" s="406">
        <v>143</v>
      </c>
      <c r="B149" s="407"/>
      <c r="C149" s="77" t="s">
        <v>3405</v>
      </c>
      <c r="D149" s="408">
        <v>38729</v>
      </c>
      <c r="E149" s="409" t="s">
        <v>1371</v>
      </c>
      <c r="F149" s="409" t="s">
        <v>3406</v>
      </c>
      <c r="G149" s="409" t="s">
        <v>1900</v>
      </c>
      <c r="H149" s="409" t="s">
        <v>1770</v>
      </c>
      <c r="I149" s="409" t="s">
        <v>3407</v>
      </c>
      <c r="J149" s="409" t="s">
        <v>2508</v>
      </c>
      <c r="K149" s="407" t="s">
        <v>2839</v>
      </c>
      <c r="L149" s="410" t="s">
        <v>2980</v>
      </c>
      <c r="M149" s="477" t="s">
        <v>3692</v>
      </c>
      <c r="N149" s="482" t="s">
        <v>3037</v>
      </c>
    </row>
    <row r="150" spans="1:14" ht="16.5" customHeight="1">
      <c r="A150" s="405">
        <v>144</v>
      </c>
      <c r="B150" s="108"/>
      <c r="C150" s="77" t="s">
        <v>3408</v>
      </c>
      <c r="D150" s="250">
        <v>38866</v>
      </c>
      <c r="E150" s="251" t="s">
        <v>1736</v>
      </c>
      <c r="F150" s="251" t="s">
        <v>3398</v>
      </c>
      <c r="G150" s="251" t="s">
        <v>1901</v>
      </c>
      <c r="H150" s="251" t="s">
        <v>1899</v>
      </c>
      <c r="I150" s="251" t="s">
        <v>2504</v>
      </c>
      <c r="J150" s="251" t="s">
        <v>2506</v>
      </c>
      <c r="K150" s="108" t="s">
        <v>919</v>
      </c>
      <c r="L150" s="106" t="s">
        <v>3106</v>
      </c>
      <c r="M150" s="258" t="s">
        <v>557</v>
      </c>
      <c r="N150" s="481" t="s">
        <v>3012</v>
      </c>
    </row>
    <row r="151" spans="1:14" ht="16.5" customHeight="1">
      <c r="A151" s="406">
        <v>145</v>
      </c>
      <c r="B151" s="407"/>
      <c r="C151" s="77" t="s">
        <v>3409</v>
      </c>
      <c r="D151" s="411">
        <v>38942</v>
      </c>
      <c r="E151" s="409" t="s">
        <v>1741</v>
      </c>
      <c r="F151" s="409" t="s">
        <v>3401</v>
      </c>
      <c r="G151" s="409" t="s">
        <v>1902</v>
      </c>
      <c r="H151" s="409" t="s">
        <v>1825</v>
      </c>
      <c r="I151" s="409" t="s">
        <v>2510</v>
      </c>
      <c r="J151" s="409" t="s">
        <v>2508</v>
      </c>
      <c r="K151" s="407" t="s">
        <v>945</v>
      </c>
      <c r="L151" s="410" t="s">
        <v>3410</v>
      </c>
      <c r="M151" s="474" t="s">
        <v>2901</v>
      </c>
      <c r="N151" s="482" t="s">
        <v>2992</v>
      </c>
    </row>
    <row r="152" spans="1:14" ht="16.5" customHeight="1">
      <c r="A152" s="405">
        <v>146</v>
      </c>
      <c r="B152" s="108"/>
      <c r="C152" s="77" t="s">
        <v>2840</v>
      </c>
      <c r="D152" s="254">
        <v>40078</v>
      </c>
      <c r="E152" s="251" t="s">
        <v>1736</v>
      </c>
      <c r="F152" s="251" t="s">
        <v>3398</v>
      </c>
      <c r="G152" s="251" t="s">
        <v>2841</v>
      </c>
      <c r="H152" s="251" t="s">
        <v>3411</v>
      </c>
      <c r="I152" s="251" t="s">
        <v>2507</v>
      </c>
      <c r="J152" s="251" t="s">
        <v>2504</v>
      </c>
      <c r="K152" s="108" t="s">
        <v>2464</v>
      </c>
      <c r="L152" s="106" t="s">
        <v>3412</v>
      </c>
      <c r="M152" s="252" t="s">
        <v>2902</v>
      </c>
      <c r="N152" s="482" t="s">
        <v>2992</v>
      </c>
    </row>
    <row r="153" spans="1:14" ht="16.5" customHeight="1">
      <c r="A153" s="406">
        <v>147</v>
      </c>
      <c r="B153" s="407"/>
      <c r="C153" s="77" t="s">
        <v>3413</v>
      </c>
      <c r="D153" s="411">
        <v>38718</v>
      </c>
      <c r="E153" s="409" t="s">
        <v>1371</v>
      </c>
      <c r="F153" s="409" t="s">
        <v>3414</v>
      </c>
      <c r="G153" s="409" t="s">
        <v>1903</v>
      </c>
      <c r="H153" s="409" t="s">
        <v>1770</v>
      </c>
      <c r="I153" s="409" t="s">
        <v>748</v>
      </c>
      <c r="J153" s="409" t="s">
        <v>2507</v>
      </c>
      <c r="K153" s="407" t="s">
        <v>853</v>
      </c>
      <c r="L153" s="410" t="s">
        <v>3415</v>
      </c>
      <c r="M153" s="477" t="s">
        <v>3692</v>
      </c>
      <c r="N153" s="482" t="s">
        <v>3416</v>
      </c>
    </row>
    <row r="154" spans="1:14" ht="16.5" customHeight="1">
      <c r="A154" s="405">
        <v>148</v>
      </c>
      <c r="B154" s="108"/>
      <c r="C154" s="77" t="s">
        <v>2842</v>
      </c>
      <c r="D154" s="254">
        <v>40157</v>
      </c>
      <c r="E154" s="251" t="s">
        <v>1760</v>
      </c>
      <c r="F154" s="251" t="s">
        <v>3414</v>
      </c>
      <c r="G154" s="251" t="s">
        <v>2843</v>
      </c>
      <c r="H154" s="251" t="s">
        <v>3417</v>
      </c>
      <c r="I154" s="251" t="s">
        <v>748</v>
      </c>
      <c r="J154" s="251" t="s">
        <v>744</v>
      </c>
      <c r="K154" s="108" t="s">
        <v>2839</v>
      </c>
      <c r="L154" s="106" t="s">
        <v>3418</v>
      </c>
      <c r="M154" s="475" t="s">
        <v>2909</v>
      </c>
      <c r="N154" s="482" t="s">
        <v>2992</v>
      </c>
    </row>
    <row r="155" spans="1:14" ht="16.5" customHeight="1">
      <c r="A155" s="406">
        <v>149</v>
      </c>
      <c r="B155" s="407"/>
      <c r="C155" s="77" t="s">
        <v>3419</v>
      </c>
      <c r="D155" s="408">
        <v>38885</v>
      </c>
      <c r="E155" s="409" t="s">
        <v>1741</v>
      </c>
      <c r="F155" s="409" t="s">
        <v>3401</v>
      </c>
      <c r="G155" s="409" t="s">
        <v>1905</v>
      </c>
      <c r="H155" s="409" t="s">
        <v>1799</v>
      </c>
      <c r="I155" s="409" t="s">
        <v>2504</v>
      </c>
      <c r="J155" s="409" t="s">
        <v>2885</v>
      </c>
      <c r="K155" s="407" t="s">
        <v>800</v>
      </c>
      <c r="L155" s="410" t="s">
        <v>3353</v>
      </c>
      <c r="M155" s="73" t="s">
        <v>3011</v>
      </c>
      <c r="N155" s="482" t="s">
        <v>3012</v>
      </c>
    </row>
    <row r="156" spans="1:14" ht="16.5" customHeight="1">
      <c r="A156" s="405">
        <v>150</v>
      </c>
      <c r="B156" s="108"/>
      <c r="C156" s="77" t="s">
        <v>3420</v>
      </c>
      <c r="D156" s="250">
        <v>38818</v>
      </c>
      <c r="E156" s="251" t="s">
        <v>1371</v>
      </c>
      <c r="F156" s="251" t="s">
        <v>3421</v>
      </c>
      <c r="G156" s="251" t="s">
        <v>1904</v>
      </c>
      <c r="H156" s="251" t="s">
        <v>1784</v>
      </c>
      <c r="I156" s="251" t="s">
        <v>2504</v>
      </c>
      <c r="J156" s="251" t="s">
        <v>2506</v>
      </c>
      <c r="K156" s="108" t="s">
        <v>836</v>
      </c>
      <c r="L156" s="106" t="s">
        <v>3233</v>
      </c>
      <c r="M156" s="257" t="s">
        <v>2900</v>
      </c>
      <c r="N156" s="481" t="s">
        <v>3012</v>
      </c>
    </row>
    <row r="157" spans="1:14" ht="16.5" customHeight="1">
      <c r="A157" s="406">
        <v>151</v>
      </c>
      <c r="B157" s="407"/>
      <c r="C157" s="77" t="s">
        <v>3422</v>
      </c>
      <c r="D157" s="411">
        <v>38775</v>
      </c>
      <c r="E157" s="409" t="s">
        <v>1741</v>
      </c>
      <c r="F157" s="409" t="s">
        <v>3401</v>
      </c>
      <c r="G157" s="409" t="s">
        <v>1906</v>
      </c>
      <c r="H157" s="409" t="s">
        <v>1848</v>
      </c>
      <c r="I157" s="409" t="s">
        <v>744</v>
      </c>
      <c r="J157" s="409" t="s">
        <v>2885</v>
      </c>
      <c r="K157" s="407" t="s">
        <v>808</v>
      </c>
      <c r="L157" s="410" t="s">
        <v>3109</v>
      </c>
      <c r="M157" s="478" t="s">
        <v>2906</v>
      </c>
      <c r="N157" s="482" t="s">
        <v>2992</v>
      </c>
    </row>
    <row r="158" spans="1:14" ht="16.5" customHeight="1">
      <c r="A158" s="405">
        <v>152</v>
      </c>
      <c r="B158" s="108"/>
      <c r="C158" s="77" t="s">
        <v>3423</v>
      </c>
      <c r="D158" s="250">
        <v>38985</v>
      </c>
      <c r="E158" s="251" t="s">
        <v>1751</v>
      </c>
      <c r="F158" s="251" t="s">
        <v>3398</v>
      </c>
      <c r="G158" s="251" t="s">
        <v>1907</v>
      </c>
      <c r="H158" s="251" t="s">
        <v>1899</v>
      </c>
      <c r="I158" s="251" t="s">
        <v>2508</v>
      </c>
      <c r="J158" s="251" t="s">
        <v>2510</v>
      </c>
      <c r="K158" s="108" t="s">
        <v>815</v>
      </c>
      <c r="L158" s="106" t="s">
        <v>3116</v>
      </c>
      <c r="M158" s="475" t="s">
        <v>2909</v>
      </c>
      <c r="N158" s="481" t="s">
        <v>3117</v>
      </c>
    </row>
    <row r="159" spans="1:14" ht="16.5" customHeight="1">
      <c r="A159" s="406">
        <v>153</v>
      </c>
      <c r="B159" s="407"/>
      <c r="C159" s="77" t="s">
        <v>2844</v>
      </c>
      <c r="D159" s="408">
        <v>39902</v>
      </c>
      <c r="E159" s="409" t="s">
        <v>1741</v>
      </c>
      <c r="F159" s="409" t="s">
        <v>3401</v>
      </c>
      <c r="G159" s="409" t="s">
        <v>2845</v>
      </c>
      <c r="H159" s="409" t="s">
        <v>1789</v>
      </c>
      <c r="I159" s="409" t="s">
        <v>744</v>
      </c>
      <c r="J159" s="409" t="s">
        <v>748</v>
      </c>
      <c r="K159" s="407" t="s">
        <v>804</v>
      </c>
      <c r="L159" s="410" t="s">
        <v>3424</v>
      </c>
      <c r="M159" s="256" t="s">
        <v>2903</v>
      </c>
      <c r="N159" s="482" t="s">
        <v>3005</v>
      </c>
    </row>
    <row r="160" spans="1:14" ht="16.5" customHeight="1" thickBot="1">
      <c r="A160" s="419">
        <v>154</v>
      </c>
      <c r="B160" s="259"/>
      <c r="C160" s="183" t="s">
        <v>2846</v>
      </c>
      <c r="D160" s="260">
        <v>39899</v>
      </c>
      <c r="E160" s="261" t="s">
        <v>1751</v>
      </c>
      <c r="F160" s="261" t="s">
        <v>3398</v>
      </c>
      <c r="G160" s="261" t="s">
        <v>2847</v>
      </c>
      <c r="H160" s="261" t="s">
        <v>1930</v>
      </c>
      <c r="I160" s="261" t="s">
        <v>744</v>
      </c>
      <c r="J160" s="261" t="s">
        <v>2891</v>
      </c>
      <c r="K160" s="259" t="s">
        <v>805</v>
      </c>
      <c r="L160" s="262" t="s">
        <v>3425</v>
      </c>
      <c r="M160" s="517" t="s">
        <v>2902</v>
      </c>
      <c r="N160" s="489" t="s">
        <v>3426</v>
      </c>
    </row>
    <row r="161" spans="1:14" ht="16.5" customHeight="1">
      <c r="A161" s="401">
        <v>155</v>
      </c>
      <c r="B161" s="402"/>
      <c r="C161" s="184" t="s">
        <v>3427</v>
      </c>
      <c r="D161" s="420">
        <v>39079</v>
      </c>
      <c r="E161" s="404" t="s">
        <v>1741</v>
      </c>
      <c r="F161" s="404" t="s">
        <v>3428</v>
      </c>
      <c r="G161" s="404" t="s">
        <v>1909</v>
      </c>
      <c r="H161" s="404" t="s">
        <v>1876</v>
      </c>
      <c r="I161" s="404" t="s">
        <v>2510</v>
      </c>
      <c r="J161" s="404" t="s">
        <v>2508</v>
      </c>
      <c r="K161" s="402" t="s">
        <v>747</v>
      </c>
      <c r="L161" s="421" t="s">
        <v>3429</v>
      </c>
      <c r="M161" s="518" t="s">
        <v>2901</v>
      </c>
      <c r="N161" s="480" t="s">
        <v>3149</v>
      </c>
    </row>
    <row r="162" spans="1:14" ht="16.5" customHeight="1">
      <c r="A162" s="405">
        <v>156</v>
      </c>
      <c r="B162" s="108"/>
      <c r="C162" s="79" t="s">
        <v>3430</v>
      </c>
      <c r="D162" s="250">
        <v>38905</v>
      </c>
      <c r="E162" s="251" t="s">
        <v>1736</v>
      </c>
      <c r="F162" s="251" t="s">
        <v>3431</v>
      </c>
      <c r="G162" s="251" t="s">
        <v>1910</v>
      </c>
      <c r="H162" s="251" t="s">
        <v>1775</v>
      </c>
      <c r="I162" s="251" t="s">
        <v>2508</v>
      </c>
      <c r="J162" s="251" t="s">
        <v>2506</v>
      </c>
      <c r="K162" s="108" t="s">
        <v>849</v>
      </c>
      <c r="L162" s="106" t="s">
        <v>3322</v>
      </c>
      <c r="M162" s="249" t="s">
        <v>2905</v>
      </c>
      <c r="N162" s="481" t="s">
        <v>3122</v>
      </c>
    </row>
    <row r="163" spans="1:14" ht="16.5" customHeight="1">
      <c r="A163" s="406">
        <v>157</v>
      </c>
      <c r="B163" s="407"/>
      <c r="C163" s="79" t="s">
        <v>3432</v>
      </c>
      <c r="D163" s="408">
        <v>38943</v>
      </c>
      <c r="E163" s="409" t="s">
        <v>1746</v>
      </c>
      <c r="F163" s="409" t="s">
        <v>3433</v>
      </c>
      <c r="G163" s="409" t="s">
        <v>1911</v>
      </c>
      <c r="H163" s="409" t="s">
        <v>1912</v>
      </c>
      <c r="I163" s="409" t="s">
        <v>748</v>
      </c>
      <c r="J163" s="409" t="s">
        <v>760</v>
      </c>
      <c r="K163" s="407" t="s">
        <v>946</v>
      </c>
      <c r="L163" s="410" t="s">
        <v>3316</v>
      </c>
      <c r="M163" s="476" t="s">
        <v>3691</v>
      </c>
      <c r="N163" s="482" t="s">
        <v>3333</v>
      </c>
    </row>
    <row r="164" spans="1:14" ht="16.5" customHeight="1">
      <c r="A164" s="405">
        <v>158</v>
      </c>
      <c r="B164" s="108"/>
      <c r="C164" s="79" t="s">
        <v>2848</v>
      </c>
      <c r="D164" s="250">
        <v>39830</v>
      </c>
      <c r="E164" s="251" t="s">
        <v>1760</v>
      </c>
      <c r="F164" s="251" t="s">
        <v>3433</v>
      </c>
      <c r="G164" s="251" t="s">
        <v>2849</v>
      </c>
      <c r="H164" s="251" t="s">
        <v>1755</v>
      </c>
      <c r="I164" s="251" t="s">
        <v>730</v>
      </c>
      <c r="J164" s="251" t="s">
        <v>2508</v>
      </c>
      <c r="K164" s="108" t="s">
        <v>2453</v>
      </c>
      <c r="L164" s="106" t="s">
        <v>3072</v>
      </c>
      <c r="M164" s="255" t="s">
        <v>2908</v>
      </c>
      <c r="N164" s="481" t="s">
        <v>3037</v>
      </c>
    </row>
    <row r="165" spans="1:14" ht="16.5" customHeight="1">
      <c r="A165" s="406">
        <v>159</v>
      </c>
      <c r="B165" s="407"/>
      <c r="C165" s="79" t="s">
        <v>3434</v>
      </c>
      <c r="D165" s="408">
        <v>38766</v>
      </c>
      <c r="E165" s="409" t="s">
        <v>1751</v>
      </c>
      <c r="F165" s="409" t="s">
        <v>3431</v>
      </c>
      <c r="G165" s="409" t="s">
        <v>1913</v>
      </c>
      <c r="H165" s="409" t="s">
        <v>1801</v>
      </c>
      <c r="I165" s="409" t="s">
        <v>2508</v>
      </c>
      <c r="J165" s="409" t="s">
        <v>2510</v>
      </c>
      <c r="K165" s="407" t="s">
        <v>894</v>
      </c>
      <c r="L165" s="410" t="s">
        <v>2951</v>
      </c>
      <c r="M165" s="476" t="s">
        <v>3691</v>
      </c>
      <c r="N165" s="482" t="s">
        <v>2952</v>
      </c>
    </row>
    <row r="166" spans="1:14" ht="16.5" customHeight="1">
      <c r="A166" s="405">
        <v>160</v>
      </c>
      <c r="B166" s="108"/>
      <c r="C166" s="79" t="s">
        <v>3435</v>
      </c>
      <c r="D166" s="254">
        <v>38903</v>
      </c>
      <c r="E166" s="251" t="s">
        <v>1746</v>
      </c>
      <c r="F166" s="251" t="s">
        <v>3433</v>
      </c>
      <c r="G166" s="251" t="s">
        <v>1914</v>
      </c>
      <c r="H166" s="251" t="s">
        <v>1821</v>
      </c>
      <c r="I166" s="251" t="s">
        <v>2504</v>
      </c>
      <c r="J166" s="251" t="s">
        <v>2510</v>
      </c>
      <c r="K166" s="108" t="s">
        <v>888</v>
      </c>
      <c r="L166" s="106" t="s">
        <v>3436</v>
      </c>
      <c r="M166" s="477" t="s">
        <v>3692</v>
      </c>
      <c r="N166" s="481" t="s">
        <v>3117</v>
      </c>
    </row>
    <row r="167" spans="1:14" ht="16.5" customHeight="1">
      <c r="A167" s="406">
        <v>161</v>
      </c>
      <c r="B167" s="407"/>
      <c r="C167" s="79" t="s">
        <v>2850</v>
      </c>
      <c r="D167" s="411">
        <v>40069</v>
      </c>
      <c r="E167" s="409" t="s">
        <v>2758</v>
      </c>
      <c r="F167" s="409" t="s">
        <v>3437</v>
      </c>
      <c r="G167" s="409" t="s">
        <v>2851</v>
      </c>
      <c r="H167" s="409" t="s">
        <v>3438</v>
      </c>
      <c r="I167" s="409" t="s">
        <v>2506</v>
      </c>
      <c r="J167" s="409" t="s">
        <v>744</v>
      </c>
      <c r="K167" s="407" t="s">
        <v>762</v>
      </c>
      <c r="L167" s="410" t="s">
        <v>3353</v>
      </c>
      <c r="M167" s="252" t="s">
        <v>2902</v>
      </c>
      <c r="N167" s="482" t="s">
        <v>3012</v>
      </c>
    </row>
    <row r="168" spans="1:14" ht="16.5" customHeight="1">
      <c r="A168" s="405">
        <v>162</v>
      </c>
      <c r="B168" s="108"/>
      <c r="C168" s="79" t="s">
        <v>2852</v>
      </c>
      <c r="D168" s="254">
        <v>39994</v>
      </c>
      <c r="E168" s="251" t="s">
        <v>1371</v>
      </c>
      <c r="F168" s="251" t="s">
        <v>3439</v>
      </c>
      <c r="G168" s="251" t="s">
        <v>2853</v>
      </c>
      <c r="H168" s="251" t="s">
        <v>3440</v>
      </c>
      <c r="I168" s="251" t="s">
        <v>2504</v>
      </c>
      <c r="J168" s="251" t="s">
        <v>2507</v>
      </c>
      <c r="K168" s="108" t="s">
        <v>887</v>
      </c>
      <c r="L168" s="106" t="s">
        <v>3010</v>
      </c>
      <c r="M168" s="477" t="s">
        <v>3692</v>
      </c>
      <c r="N168" s="481" t="s">
        <v>3122</v>
      </c>
    </row>
    <row r="169" spans="1:14" ht="16.5" customHeight="1">
      <c r="A169" s="406">
        <v>163</v>
      </c>
      <c r="B169" s="407"/>
      <c r="C169" s="79" t="s">
        <v>2854</v>
      </c>
      <c r="D169" s="411">
        <v>39976</v>
      </c>
      <c r="E169" s="409" t="s">
        <v>1751</v>
      </c>
      <c r="F169" s="409" t="s">
        <v>3431</v>
      </c>
      <c r="G169" s="409" t="s">
        <v>2855</v>
      </c>
      <c r="H169" s="409" t="s">
        <v>3441</v>
      </c>
      <c r="I169" s="409" t="s">
        <v>760</v>
      </c>
      <c r="J169" s="409" t="s">
        <v>2506</v>
      </c>
      <c r="K169" s="407" t="s">
        <v>2460</v>
      </c>
      <c r="L169" s="410" t="s">
        <v>3353</v>
      </c>
      <c r="M169" s="249" t="s">
        <v>2905</v>
      </c>
      <c r="N169" s="482" t="s">
        <v>3122</v>
      </c>
    </row>
    <row r="170" spans="1:14" ht="16.5" customHeight="1" thickBot="1">
      <c r="A170" s="419">
        <v>164</v>
      </c>
      <c r="B170" s="259"/>
      <c r="C170" s="185" t="s">
        <v>3442</v>
      </c>
      <c r="D170" s="260">
        <v>39007</v>
      </c>
      <c r="E170" s="261" t="s">
        <v>1760</v>
      </c>
      <c r="F170" s="261" t="s">
        <v>3439</v>
      </c>
      <c r="G170" s="261" t="s">
        <v>1915</v>
      </c>
      <c r="H170" s="261" t="s">
        <v>1883</v>
      </c>
      <c r="I170" s="261" t="s">
        <v>2504</v>
      </c>
      <c r="J170" s="261" t="s">
        <v>744</v>
      </c>
      <c r="K170" s="259" t="s">
        <v>893</v>
      </c>
      <c r="L170" s="262" t="s">
        <v>3106</v>
      </c>
      <c r="M170" s="515" t="s">
        <v>2908</v>
      </c>
      <c r="N170" s="489" t="s">
        <v>3107</v>
      </c>
    </row>
    <row r="171" spans="1:14" ht="16.5" customHeight="1">
      <c r="A171" s="401">
        <v>165</v>
      </c>
      <c r="B171" s="402"/>
      <c r="C171" s="182" t="s">
        <v>3443</v>
      </c>
      <c r="D171" s="420">
        <v>38804</v>
      </c>
      <c r="E171" s="404" t="s">
        <v>1736</v>
      </c>
      <c r="F171" s="404" t="s">
        <v>3444</v>
      </c>
      <c r="G171" s="404" t="s">
        <v>1916</v>
      </c>
      <c r="H171" s="404" t="s">
        <v>1899</v>
      </c>
      <c r="I171" s="404" t="s">
        <v>2508</v>
      </c>
      <c r="J171" s="404" t="s">
        <v>748</v>
      </c>
      <c r="K171" s="402" t="s">
        <v>783</v>
      </c>
      <c r="L171" s="421" t="s">
        <v>2999</v>
      </c>
      <c r="M171" s="514" t="s">
        <v>2909</v>
      </c>
      <c r="N171" s="480" t="s">
        <v>2952</v>
      </c>
    </row>
    <row r="172" spans="1:14" ht="16.5" customHeight="1">
      <c r="A172" s="405">
        <v>166</v>
      </c>
      <c r="B172" s="108"/>
      <c r="C172" s="77" t="s">
        <v>2856</v>
      </c>
      <c r="D172" s="250">
        <v>40143</v>
      </c>
      <c r="E172" s="251" t="s">
        <v>1736</v>
      </c>
      <c r="F172" s="251" t="s">
        <v>3444</v>
      </c>
      <c r="G172" s="251" t="s">
        <v>2857</v>
      </c>
      <c r="H172" s="251" t="s">
        <v>1950</v>
      </c>
      <c r="I172" s="251" t="s">
        <v>2507</v>
      </c>
      <c r="J172" s="251" t="s">
        <v>748</v>
      </c>
      <c r="K172" s="108" t="s">
        <v>833</v>
      </c>
      <c r="L172" s="106" t="s">
        <v>3018</v>
      </c>
      <c r="M172" s="249" t="s">
        <v>2905</v>
      </c>
      <c r="N172" s="481" t="s">
        <v>2992</v>
      </c>
    </row>
    <row r="173" spans="1:14" ht="16.5" customHeight="1">
      <c r="A173" s="406">
        <v>167</v>
      </c>
      <c r="B173" s="407"/>
      <c r="C173" s="77" t="s">
        <v>2858</v>
      </c>
      <c r="D173" s="408">
        <v>40040</v>
      </c>
      <c r="E173" s="409" t="s">
        <v>1741</v>
      </c>
      <c r="F173" s="409" t="s">
        <v>3445</v>
      </c>
      <c r="G173" s="409" t="s">
        <v>2859</v>
      </c>
      <c r="H173" s="409" t="s">
        <v>1740</v>
      </c>
      <c r="I173" s="409" t="s">
        <v>2504</v>
      </c>
      <c r="J173" s="409" t="s">
        <v>744</v>
      </c>
      <c r="K173" s="407" t="s">
        <v>3446</v>
      </c>
      <c r="L173" s="410" t="s">
        <v>3447</v>
      </c>
      <c r="M173" s="249" t="s">
        <v>2905</v>
      </c>
      <c r="N173" s="482" t="s">
        <v>3448</v>
      </c>
    </row>
    <row r="174" spans="1:14" ht="16.5" customHeight="1">
      <c r="A174" s="405">
        <v>168</v>
      </c>
      <c r="B174" s="108"/>
      <c r="C174" s="77" t="s">
        <v>3449</v>
      </c>
      <c r="D174" s="250">
        <v>38823</v>
      </c>
      <c r="E174" s="251" t="s">
        <v>1751</v>
      </c>
      <c r="F174" s="251" t="s">
        <v>3444</v>
      </c>
      <c r="G174" s="251" t="s">
        <v>1917</v>
      </c>
      <c r="H174" s="251" t="s">
        <v>1841</v>
      </c>
      <c r="I174" s="251" t="s">
        <v>2508</v>
      </c>
      <c r="J174" s="251" t="s">
        <v>2504</v>
      </c>
      <c r="K174" s="108" t="s">
        <v>802</v>
      </c>
      <c r="L174" s="106" t="s">
        <v>3450</v>
      </c>
      <c r="M174" s="73" t="s">
        <v>3451</v>
      </c>
      <c r="N174" s="481" t="s">
        <v>3034</v>
      </c>
    </row>
    <row r="175" spans="1:14" ht="16.5" customHeight="1" thickBot="1">
      <c r="A175" s="412">
        <v>169</v>
      </c>
      <c r="B175" s="413"/>
      <c r="C175" s="183" t="s">
        <v>2860</v>
      </c>
      <c r="D175" s="414">
        <v>39906</v>
      </c>
      <c r="E175" s="415" t="s">
        <v>1751</v>
      </c>
      <c r="F175" s="415" t="s">
        <v>3444</v>
      </c>
      <c r="G175" s="415" t="s">
        <v>2861</v>
      </c>
      <c r="H175" s="415" t="s">
        <v>3452</v>
      </c>
      <c r="I175" s="415" t="s">
        <v>2510</v>
      </c>
      <c r="J175" s="415" t="s">
        <v>2506</v>
      </c>
      <c r="K175" s="413" t="s">
        <v>807</v>
      </c>
      <c r="L175" s="416" t="s">
        <v>3125</v>
      </c>
      <c r="M175" s="513" t="s">
        <v>2901</v>
      </c>
      <c r="N175" s="484" t="s">
        <v>3234</v>
      </c>
    </row>
    <row r="176" spans="1:14" ht="16.5" customHeight="1">
      <c r="A176" s="417">
        <v>170</v>
      </c>
      <c r="B176" s="246"/>
      <c r="C176" s="184" t="s">
        <v>3453</v>
      </c>
      <c r="D176" s="263">
        <v>39081</v>
      </c>
      <c r="E176" s="248" t="s">
        <v>1371</v>
      </c>
      <c r="F176" s="248" t="s">
        <v>3454</v>
      </c>
      <c r="G176" s="248" t="s">
        <v>1919</v>
      </c>
      <c r="H176" s="248" t="s">
        <v>1778</v>
      </c>
      <c r="I176" s="248" t="s">
        <v>2507</v>
      </c>
      <c r="J176" s="248" t="s">
        <v>2506</v>
      </c>
      <c r="K176" s="246" t="s">
        <v>826</v>
      </c>
      <c r="L176" s="264" t="s">
        <v>3031</v>
      </c>
      <c r="M176" s="523" t="s">
        <v>2900</v>
      </c>
      <c r="N176" s="486" t="s">
        <v>3012</v>
      </c>
    </row>
    <row r="177" spans="1:14" ht="16.5" customHeight="1">
      <c r="A177" s="406">
        <v>171</v>
      </c>
      <c r="B177" s="407"/>
      <c r="C177" s="79" t="s">
        <v>3455</v>
      </c>
      <c r="D177" s="408">
        <v>38814</v>
      </c>
      <c r="E177" s="409" t="s">
        <v>1760</v>
      </c>
      <c r="F177" s="409" t="s">
        <v>3456</v>
      </c>
      <c r="G177" s="409" t="s">
        <v>1918</v>
      </c>
      <c r="H177" s="409" t="s">
        <v>1762</v>
      </c>
      <c r="I177" s="409" t="s">
        <v>730</v>
      </c>
      <c r="J177" s="409" t="s">
        <v>744</v>
      </c>
      <c r="K177" s="407" t="s">
        <v>792</v>
      </c>
      <c r="L177" s="410" t="s">
        <v>3370</v>
      </c>
      <c r="M177" s="474" t="s">
        <v>2901</v>
      </c>
      <c r="N177" s="482" t="s">
        <v>3037</v>
      </c>
    </row>
    <row r="178" spans="1:14" ht="16.5" customHeight="1">
      <c r="A178" s="405">
        <v>172</v>
      </c>
      <c r="B178" s="108"/>
      <c r="C178" s="79" t="s">
        <v>2862</v>
      </c>
      <c r="D178" s="250">
        <v>39877</v>
      </c>
      <c r="E178" s="251" t="s">
        <v>1751</v>
      </c>
      <c r="F178" s="251" t="s">
        <v>3457</v>
      </c>
      <c r="G178" s="251" t="s">
        <v>2863</v>
      </c>
      <c r="H178" s="251" t="s">
        <v>3458</v>
      </c>
      <c r="I178" s="251" t="s">
        <v>744</v>
      </c>
      <c r="J178" s="251" t="s">
        <v>730</v>
      </c>
      <c r="K178" s="108" t="s">
        <v>743</v>
      </c>
      <c r="L178" s="106" t="s">
        <v>2948</v>
      </c>
      <c r="M178" s="27" t="s">
        <v>3223</v>
      </c>
      <c r="N178" s="481" t="s">
        <v>2949</v>
      </c>
    </row>
    <row r="179" spans="1:14" ht="16.5" customHeight="1">
      <c r="A179" s="406">
        <v>173</v>
      </c>
      <c r="B179" s="407"/>
      <c r="C179" s="79" t="s">
        <v>2864</v>
      </c>
      <c r="D179" s="408">
        <v>39956</v>
      </c>
      <c r="E179" s="409" t="s">
        <v>1741</v>
      </c>
      <c r="F179" s="409" t="s">
        <v>3459</v>
      </c>
      <c r="G179" s="409" t="s">
        <v>2865</v>
      </c>
      <c r="H179" s="409" t="s">
        <v>1740</v>
      </c>
      <c r="I179" s="409" t="s">
        <v>2507</v>
      </c>
      <c r="J179" s="409" t="s">
        <v>748</v>
      </c>
      <c r="K179" s="407" t="s">
        <v>2866</v>
      </c>
      <c r="L179" s="410" t="s">
        <v>3460</v>
      </c>
      <c r="M179" s="257" t="s">
        <v>2900</v>
      </c>
      <c r="N179" s="482" t="s">
        <v>3461</v>
      </c>
    </row>
    <row r="180" spans="1:14" ht="16.5" customHeight="1">
      <c r="A180" s="405">
        <v>174</v>
      </c>
      <c r="B180" s="108"/>
      <c r="C180" s="79" t="s">
        <v>3462</v>
      </c>
      <c r="D180" s="250">
        <v>38926</v>
      </c>
      <c r="E180" s="251" t="s">
        <v>1741</v>
      </c>
      <c r="F180" s="251" t="s">
        <v>3459</v>
      </c>
      <c r="G180" s="251" t="s">
        <v>1920</v>
      </c>
      <c r="H180" s="251" t="s">
        <v>1775</v>
      </c>
      <c r="I180" s="251" t="s">
        <v>744</v>
      </c>
      <c r="J180" s="251" t="s">
        <v>760</v>
      </c>
      <c r="K180" s="108" t="s">
        <v>931</v>
      </c>
      <c r="L180" s="106" t="s">
        <v>3463</v>
      </c>
      <c r="M180" s="27" t="s">
        <v>3464</v>
      </c>
      <c r="N180" s="481" t="s">
        <v>3093</v>
      </c>
    </row>
    <row r="181" spans="1:14" ht="16.5" customHeight="1">
      <c r="A181" s="406">
        <v>175</v>
      </c>
      <c r="B181" s="407"/>
      <c r="C181" s="79" t="s">
        <v>3465</v>
      </c>
      <c r="D181" s="411">
        <v>38924</v>
      </c>
      <c r="E181" s="409" t="s">
        <v>1746</v>
      </c>
      <c r="F181" s="409" t="s">
        <v>3466</v>
      </c>
      <c r="G181" s="409" t="s">
        <v>1921</v>
      </c>
      <c r="H181" s="409" t="s">
        <v>1748</v>
      </c>
      <c r="I181" s="409" t="s">
        <v>2504</v>
      </c>
      <c r="J181" s="409" t="s">
        <v>748</v>
      </c>
      <c r="K181" s="407" t="s">
        <v>793</v>
      </c>
      <c r="L181" s="410" t="s">
        <v>3332</v>
      </c>
      <c r="M181" s="478" t="s">
        <v>2906</v>
      </c>
      <c r="N181" s="482" t="s">
        <v>3317</v>
      </c>
    </row>
    <row r="182" spans="1:14" ht="16.5" customHeight="1">
      <c r="A182" s="405">
        <v>176</v>
      </c>
      <c r="B182" s="108"/>
      <c r="C182" s="79" t="s">
        <v>2867</v>
      </c>
      <c r="D182" s="254">
        <v>40059</v>
      </c>
      <c r="E182" s="251" t="s">
        <v>1371</v>
      </c>
      <c r="F182" s="251" t="s">
        <v>3467</v>
      </c>
      <c r="G182" s="251" t="s">
        <v>2868</v>
      </c>
      <c r="H182" s="251" t="s">
        <v>3468</v>
      </c>
      <c r="I182" s="251" t="s">
        <v>2510</v>
      </c>
      <c r="J182" s="251" t="s">
        <v>760</v>
      </c>
      <c r="K182" s="108" t="s">
        <v>826</v>
      </c>
      <c r="L182" s="106" t="s">
        <v>3469</v>
      </c>
      <c r="M182" s="255" t="s">
        <v>2908</v>
      </c>
      <c r="N182" s="481" t="s">
        <v>3260</v>
      </c>
    </row>
    <row r="183" spans="1:14" ht="16.5" customHeight="1" thickBot="1">
      <c r="A183" s="412">
        <v>177</v>
      </c>
      <c r="B183" s="413"/>
      <c r="C183" s="185" t="s">
        <v>3470</v>
      </c>
      <c r="D183" s="414">
        <v>38870</v>
      </c>
      <c r="E183" s="415" t="s">
        <v>1751</v>
      </c>
      <c r="F183" s="415" t="s">
        <v>3457</v>
      </c>
      <c r="G183" s="415" t="s">
        <v>1922</v>
      </c>
      <c r="H183" s="415" t="s">
        <v>1923</v>
      </c>
      <c r="I183" s="415" t="s">
        <v>744</v>
      </c>
      <c r="J183" s="415" t="s">
        <v>748</v>
      </c>
      <c r="K183" s="413" t="s">
        <v>805</v>
      </c>
      <c r="L183" s="416" t="s">
        <v>3471</v>
      </c>
      <c r="M183" s="488" t="s">
        <v>3472</v>
      </c>
      <c r="N183" s="484" t="s">
        <v>3473</v>
      </c>
    </row>
    <row r="184" spans="1:14" ht="16.5" customHeight="1">
      <c r="A184" s="417">
        <v>178</v>
      </c>
      <c r="B184" s="246"/>
      <c r="C184" s="182" t="s">
        <v>3474</v>
      </c>
      <c r="D184" s="263">
        <v>38744</v>
      </c>
      <c r="E184" s="248" t="s">
        <v>1751</v>
      </c>
      <c r="F184" s="248" t="s">
        <v>3475</v>
      </c>
      <c r="G184" s="248" t="s">
        <v>1924</v>
      </c>
      <c r="H184" s="248" t="s">
        <v>1803</v>
      </c>
      <c r="I184" s="248" t="s">
        <v>2504</v>
      </c>
      <c r="J184" s="248" t="s">
        <v>2506</v>
      </c>
      <c r="K184" s="246" t="s">
        <v>834</v>
      </c>
      <c r="L184" s="264" t="s">
        <v>3353</v>
      </c>
      <c r="M184" s="490" t="s">
        <v>3110</v>
      </c>
      <c r="N184" s="486" t="s">
        <v>3122</v>
      </c>
    </row>
    <row r="185" spans="1:14" ht="16.5" customHeight="1">
      <c r="A185" s="406">
        <v>179</v>
      </c>
      <c r="B185" s="407"/>
      <c r="C185" s="77" t="s">
        <v>3476</v>
      </c>
      <c r="D185" s="408">
        <v>39006</v>
      </c>
      <c r="E185" s="409" t="s">
        <v>1736</v>
      </c>
      <c r="F185" s="409" t="s">
        <v>3475</v>
      </c>
      <c r="G185" s="409" t="s">
        <v>1925</v>
      </c>
      <c r="H185" s="409" t="s">
        <v>1926</v>
      </c>
      <c r="I185" s="409" t="s">
        <v>748</v>
      </c>
      <c r="J185" s="409" t="s">
        <v>2504</v>
      </c>
      <c r="K185" s="407" t="s">
        <v>829</v>
      </c>
      <c r="L185" s="410" t="s">
        <v>3018</v>
      </c>
      <c r="M185" s="27" t="s">
        <v>3404</v>
      </c>
      <c r="N185" s="482" t="s">
        <v>2952</v>
      </c>
    </row>
    <row r="186" spans="1:14" ht="16.5" customHeight="1">
      <c r="A186" s="405">
        <v>180</v>
      </c>
      <c r="B186" s="108"/>
      <c r="C186" s="77" t="s">
        <v>2869</v>
      </c>
      <c r="D186" s="250">
        <v>39851</v>
      </c>
      <c r="E186" s="251" t="s">
        <v>1371</v>
      </c>
      <c r="F186" s="251" t="s">
        <v>3475</v>
      </c>
      <c r="G186" s="251" t="s">
        <v>2870</v>
      </c>
      <c r="H186" s="251" t="s">
        <v>3477</v>
      </c>
      <c r="I186" s="251" t="s">
        <v>730</v>
      </c>
      <c r="J186" s="251" t="s">
        <v>2517</v>
      </c>
      <c r="K186" s="108" t="s">
        <v>956</v>
      </c>
      <c r="L186" s="106" t="s">
        <v>2963</v>
      </c>
      <c r="M186" s="475" t="s">
        <v>2909</v>
      </c>
      <c r="N186" s="481" t="s">
        <v>3073</v>
      </c>
    </row>
    <row r="187" spans="1:14" ht="16.5" customHeight="1">
      <c r="A187" s="406">
        <v>181</v>
      </c>
      <c r="B187" s="407"/>
      <c r="C187" s="77" t="s">
        <v>3478</v>
      </c>
      <c r="D187" s="408">
        <v>38813</v>
      </c>
      <c r="E187" s="409" t="s">
        <v>1760</v>
      </c>
      <c r="F187" s="409" t="s">
        <v>3479</v>
      </c>
      <c r="G187" s="409" t="s">
        <v>1927</v>
      </c>
      <c r="H187" s="409" t="s">
        <v>1816</v>
      </c>
      <c r="I187" s="409" t="s">
        <v>730</v>
      </c>
      <c r="J187" s="409" t="s">
        <v>744</v>
      </c>
      <c r="K187" s="407" t="s">
        <v>918</v>
      </c>
      <c r="L187" s="410" t="s">
        <v>3222</v>
      </c>
      <c r="M187" s="252" t="s">
        <v>2902</v>
      </c>
      <c r="N187" s="482" t="s">
        <v>3073</v>
      </c>
    </row>
    <row r="188" spans="1:14" ht="16.5" customHeight="1">
      <c r="A188" s="405">
        <v>182</v>
      </c>
      <c r="B188" s="108"/>
      <c r="C188" s="77" t="s">
        <v>2871</v>
      </c>
      <c r="D188" s="250">
        <v>40119</v>
      </c>
      <c r="E188" s="251" t="s">
        <v>2758</v>
      </c>
      <c r="F188" s="251" t="s">
        <v>3480</v>
      </c>
      <c r="G188" s="251" t="s">
        <v>2872</v>
      </c>
      <c r="H188" s="251" t="s">
        <v>3481</v>
      </c>
      <c r="I188" s="251" t="s">
        <v>2504</v>
      </c>
      <c r="J188" s="251" t="s">
        <v>748</v>
      </c>
      <c r="K188" s="108" t="s">
        <v>797</v>
      </c>
      <c r="L188" s="106" t="s">
        <v>3348</v>
      </c>
      <c r="M188" s="257" t="s">
        <v>2900</v>
      </c>
      <c r="N188" s="481" t="s">
        <v>3482</v>
      </c>
    </row>
    <row r="189" spans="1:14" ht="16.5" customHeight="1">
      <c r="A189" s="406">
        <v>183</v>
      </c>
      <c r="B189" s="407"/>
      <c r="C189" s="77" t="s">
        <v>3483</v>
      </c>
      <c r="D189" s="408">
        <v>38746</v>
      </c>
      <c r="E189" s="409" t="s">
        <v>1371</v>
      </c>
      <c r="F189" s="409" t="s">
        <v>3480</v>
      </c>
      <c r="G189" s="409" t="s">
        <v>1928</v>
      </c>
      <c r="H189" s="409" t="s">
        <v>1786</v>
      </c>
      <c r="I189" s="409" t="s">
        <v>744</v>
      </c>
      <c r="J189" s="409" t="s">
        <v>748</v>
      </c>
      <c r="K189" s="407" t="s">
        <v>816</v>
      </c>
      <c r="L189" s="410" t="s">
        <v>3484</v>
      </c>
      <c r="M189" s="477" t="s">
        <v>3692</v>
      </c>
      <c r="N189" s="482" t="s">
        <v>3482</v>
      </c>
    </row>
    <row r="190" spans="1:14" ht="16.5" customHeight="1">
      <c r="A190" s="405">
        <v>184</v>
      </c>
      <c r="B190" s="108"/>
      <c r="C190" s="77" t="s">
        <v>3485</v>
      </c>
      <c r="D190" s="254">
        <v>38722</v>
      </c>
      <c r="E190" s="251" t="s">
        <v>1746</v>
      </c>
      <c r="F190" s="251" t="s">
        <v>3486</v>
      </c>
      <c r="G190" s="251" t="s">
        <v>1929</v>
      </c>
      <c r="H190" s="251" t="s">
        <v>1930</v>
      </c>
      <c r="I190" s="251" t="s">
        <v>2517</v>
      </c>
      <c r="J190" s="251" t="s">
        <v>760</v>
      </c>
      <c r="K190" s="108" t="s">
        <v>788</v>
      </c>
      <c r="L190" s="106" t="s">
        <v>3487</v>
      </c>
      <c r="M190" s="73" t="s">
        <v>3488</v>
      </c>
      <c r="N190" s="481" t="s">
        <v>3252</v>
      </c>
    </row>
    <row r="191" spans="1:14" ht="16.5" customHeight="1">
      <c r="A191" s="406">
        <v>185</v>
      </c>
      <c r="B191" s="407"/>
      <c r="C191" s="77" t="s">
        <v>3489</v>
      </c>
      <c r="D191" s="411">
        <v>38740</v>
      </c>
      <c r="E191" s="409" t="s">
        <v>1736</v>
      </c>
      <c r="F191" s="409" t="s">
        <v>3475</v>
      </c>
      <c r="G191" s="409" t="s">
        <v>1931</v>
      </c>
      <c r="H191" s="409" t="s">
        <v>1738</v>
      </c>
      <c r="I191" s="409" t="s">
        <v>2507</v>
      </c>
      <c r="J191" s="409" t="s">
        <v>2504</v>
      </c>
      <c r="K191" s="407" t="s">
        <v>929</v>
      </c>
      <c r="L191" s="410" t="s">
        <v>3490</v>
      </c>
      <c r="M191" s="476" t="s">
        <v>3691</v>
      </c>
      <c r="N191" s="482" t="s">
        <v>3416</v>
      </c>
    </row>
    <row r="192" spans="1:14" ht="16.5" customHeight="1" thickBot="1">
      <c r="A192" s="419">
        <v>186</v>
      </c>
      <c r="B192" s="259"/>
      <c r="C192" s="183" t="s">
        <v>2873</v>
      </c>
      <c r="D192" s="265">
        <v>39865</v>
      </c>
      <c r="E192" s="261" t="s">
        <v>1371</v>
      </c>
      <c r="F192" s="261" t="s">
        <v>3491</v>
      </c>
      <c r="G192" s="261" t="s">
        <v>2874</v>
      </c>
      <c r="H192" s="261" t="s">
        <v>3492</v>
      </c>
      <c r="I192" s="261" t="s">
        <v>2508</v>
      </c>
      <c r="J192" s="261" t="s">
        <v>2517</v>
      </c>
      <c r="K192" s="259" t="s">
        <v>2839</v>
      </c>
      <c r="L192" s="262" t="s">
        <v>3493</v>
      </c>
      <c r="M192" s="527" t="s">
        <v>2900</v>
      </c>
      <c r="N192" s="489" t="s">
        <v>3494</v>
      </c>
    </row>
    <row r="193" spans="1:14" ht="16.5" customHeight="1">
      <c r="A193" s="401">
        <v>187</v>
      </c>
      <c r="B193" s="402"/>
      <c r="C193" s="184" t="s">
        <v>3495</v>
      </c>
      <c r="D193" s="420">
        <v>38953</v>
      </c>
      <c r="E193" s="404" t="s">
        <v>1751</v>
      </c>
      <c r="F193" s="404" t="s">
        <v>3496</v>
      </c>
      <c r="G193" s="404" t="s">
        <v>1932</v>
      </c>
      <c r="H193" s="404" t="s">
        <v>1933</v>
      </c>
      <c r="I193" s="404" t="s">
        <v>2508</v>
      </c>
      <c r="J193" s="404" t="s">
        <v>2506</v>
      </c>
      <c r="K193" s="402" t="s">
        <v>848</v>
      </c>
      <c r="L193" s="421" t="s">
        <v>3125</v>
      </c>
      <c r="M193" s="518" t="s">
        <v>2901</v>
      </c>
      <c r="N193" s="480" t="s">
        <v>3234</v>
      </c>
    </row>
    <row r="194" spans="1:14" ht="16.5" customHeight="1" thickBot="1">
      <c r="A194" s="419">
        <v>188</v>
      </c>
      <c r="B194" s="259"/>
      <c r="C194" s="185" t="s">
        <v>3497</v>
      </c>
      <c r="D194" s="260">
        <v>38782</v>
      </c>
      <c r="E194" s="261" t="s">
        <v>1751</v>
      </c>
      <c r="F194" s="261" t="s">
        <v>3496</v>
      </c>
      <c r="G194" s="261" t="s">
        <v>1934</v>
      </c>
      <c r="H194" s="261" t="s">
        <v>1835</v>
      </c>
      <c r="I194" s="261" t="s">
        <v>744</v>
      </c>
      <c r="J194" s="261" t="s">
        <v>748</v>
      </c>
      <c r="K194" s="259" t="s">
        <v>805</v>
      </c>
      <c r="L194" s="262" t="s">
        <v>3018</v>
      </c>
      <c r="M194" s="520" t="s">
        <v>2905</v>
      </c>
      <c r="N194" s="489" t="s">
        <v>3473</v>
      </c>
    </row>
    <row r="195" spans="1:14" ht="16.5" customHeight="1">
      <c r="A195" s="401">
        <v>189</v>
      </c>
      <c r="B195" s="402"/>
      <c r="C195" s="182" t="s">
        <v>3498</v>
      </c>
      <c r="D195" s="420">
        <v>38921</v>
      </c>
      <c r="E195" s="404" t="s">
        <v>1760</v>
      </c>
      <c r="F195" s="404" t="s">
        <v>3499</v>
      </c>
      <c r="G195" s="404" t="s">
        <v>1935</v>
      </c>
      <c r="H195" s="404" t="s">
        <v>1857</v>
      </c>
      <c r="I195" s="404" t="s">
        <v>760</v>
      </c>
      <c r="J195" s="404" t="s">
        <v>744</v>
      </c>
      <c r="K195" s="402" t="s">
        <v>936</v>
      </c>
      <c r="L195" s="421" t="s">
        <v>3500</v>
      </c>
      <c r="M195" s="529" t="s">
        <v>557</v>
      </c>
      <c r="N195" s="480" t="s">
        <v>3501</v>
      </c>
    </row>
    <row r="196" spans="1:14" ht="16.5" customHeight="1">
      <c r="A196" s="405">
        <v>190</v>
      </c>
      <c r="B196" s="108"/>
      <c r="C196" s="77" t="s">
        <v>3502</v>
      </c>
      <c r="D196" s="250">
        <v>38937</v>
      </c>
      <c r="E196" s="251" t="s">
        <v>3503</v>
      </c>
      <c r="F196" s="251" t="s">
        <v>3504</v>
      </c>
      <c r="G196" s="251" t="s">
        <v>1936</v>
      </c>
      <c r="H196" s="251" t="s">
        <v>1794</v>
      </c>
      <c r="I196" s="251" t="s">
        <v>748</v>
      </c>
      <c r="J196" s="251" t="s">
        <v>2508</v>
      </c>
      <c r="K196" s="108" t="s">
        <v>851</v>
      </c>
      <c r="L196" s="106" t="s">
        <v>3505</v>
      </c>
      <c r="M196" s="477" t="s">
        <v>3692</v>
      </c>
      <c r="N196" s="481" t="s">
        <v>3506</v>
      </c>
    </row>
    <row r="197" spans="1:14" ht="16.5" customHeight="1" thickBot="1">
      <c r="A197" s="412">
        <v>191</v>
      </c>
      <c r="B197" s="413"/>
      <c r="C197" s="183" t="s">
        <v>2875</v>
      </c>
      <c r="D197" s="414">
        <v>40004</v>
      </c>
      <c r="E197" s="415" t="s">
        <v>2758</v>
      </c>
      <c r="F197" s="415" t="s">
        <v>3507</v>
      </c>
      <c r="G197" s="415" t="s">
        <v>2876</v>
      </c>
      <c r="H197" s="415" t="s">
        <v>3508</v>
      </c>
      <c r="I197" s="415" t="s">
        <v>748</v>
      </c>
      <c r="J197" s="415" t="s">
        <v>2504</v>
      </c>
      <c r="K197" s="413" t="s">
        <v>2461</v>
      </c>
      <c r="L197" s="416" t="s">
        <v>3509</v>
      </c>
      <c r="M197" s="487" t="s">
        <v>2912</v>
      </c>
      <c r="N197" s="484" t="s">
        <v>3510</v>
      </c>
    </row>
    <row r="198" spans="1:14" ht="16.5" customHeight="1">
      <c r="A198" s="417">
        <v>192</v>
      </c>
      <c r="B198" s="246"/>
      <c r="C198" s="184" t="s">
        <v>3511</v>
      </c>
      <c r="D198" s="247">
        <v>38900</v>
      </c>
      <c r="E198" s="248" t="s">
        <v>1741</v>
      </c>
      <c r="F198" s="248" t="s">
        <v>3512</v>
      </c>
      <c r="G198" s="248" t="s">
        <v>1946</v>
      </c>
      <c r="H198" s="248" t="s">
        <v>1947</v>
      </c>
      <c r="I198" s="248" t="s">
        <v>748</v>
      </c>
      <c r="J198" s="248" t="s">
        <v>2507</v>
      </c>
      <c r="K198" s="246" t="s">
        <v>2759</v>
      </c>
      <c r="L198" s="264" t="s">
        <v>3004</v>
      </c>
      <c r="M198" s="518" t="s">
        <v>2901</v>
      </c>
      <c r="N198" s="486" t="s">
        <v>3513</v>
      </c>
    </row>
    <row r="199" spans="1:14" ht="16.5" customHeight="1">
      <c r="A199" s="406">
        <v>193</v>
      </c>
      <c r="B199" s="407"/>
      <c r="C199" s="79" t="s">
        <v>3514</v>
      </c>
      <c r="D199" s="408">
        <v>38917</v>
      </c>
      <c r="E199" s="409" t="s">
        <v>1741</v>
      </c>
      <c r="F199" s="409" t="s">
        <v>3512</v>
      </c>
      <c r="G199" s="409" t="s">
        <v>1937</v>
      </c>
      <c r="H199" s="409" t="s">
        <v>1786</v>
      </c>
      <c r="I199" s="409" t="s">
        <v>744</v>
      </c>
      <c r="J199" s="409" t="s">
        <v>760</v>
      </c>
      <c r="K199" s="407" t="s">
        <v>910</v>
      </c>
      <c r="L199" s="410" t="s">
        <v>3270</v>
      </c>
      <c r="M199" s="475" t="s">
        <v>2909</v>
      </c>
      <c r="N199" s="482" t="s">
        <v>3513</v>
      </c>
    </row>
    <row r="200" spans="1:14" ht="16.5" customHeight="1">
      <c r="A200" s="405">
        <v>194</v>
      </c>
      <c r="B200" s="108"/>
      <c r="C200" s="79" t="s">
        <v>3515</v>
      </c>
      <c r="D200" s="250">
        <v>38913</v>
      </c>
      <c r="E200" s="251" t="s">
        <v>1751</v>
      </c>
      <c r="F200" s="251" t="s">
        <v>3516</v>
      </c>
      <c r="G200" s="251" t="s">
        <v>1938</v>
      </c>
      <c r="H200" s="251" t="s">
        <v>1814</v>
      </c>
      <c r="I200" s="251" t="s">
        <v>2506</v>
      </c>
      <c r="J200" s="251" t="s">
        <v>730</v>
      </c>
      <c r="K200" s="108" t="s">
        <v>799</v>
      </c>
      <c r="L200" s="106" t="s">
        <v>3219</v>
      </c>
      <c r="M200" s="477" t="s">
        <v>3692</v>
      </c>
      <c r="N200" s="481" t="s">
        <v>3037</v>
      </c>
    </row>
    <row r="201" spans="1:14" ht="16.5" customHeight="1">
      <c r="A201" s="406">
        <v>195</v>
      </c>
      <c r="B201" s="407"/>
      <c r="C201" s="79" t="s">
        <v>2877</v>
      </c>
      <c r="D201" s="408">
        <v>40030</v>
      </c>
      <c r="E201" s="409" t="s">
        <v>1751</v>
      </c>
      <c r="F201" s="409" t="s">
        <v>3516</v>
      </c>
      <c r="G201" s="409" t="s">
        <v>2878</v>
      </c>
      <c r="H201" s="409" t="s">
        <v>1789</v>
      </c>
      <c r="I201" s="409" t="s">
        <v>744</v>
      </c>
      <c r="J201" s="409" t="s">
        <v>730</v>
      </c>
      <c r="K201" s="407" t="s">
        <v>2403</v>
      </c>
      <c r="L201" s="410" t="s">
        <v>2963</v>
      </c>
      <c r="M201" s="255" t="s">
        <v>2908</v>
      </c>
      <c r="N201" s="482" t="s">
        <v>2981</v>
      </c>
    </row>
    <row r="202" spans="1:14" ht="16.5" customHeight="1">
      <c r="A202" s="405">
        <v>196</v>
      </c>
      <c r="B202" s="108"/>
      <c r="C202" s="79" t="s">
        <v>3517</v>
      </c>
      <c r="D202" s="254">
        <v>38901</v>
      </c>
      <c r="E202" s="251" t="s">
        <v>1736</v>
      </c>
      <c r="F202" s="251" t="s">
        <v>3516</v>
      </c>
      <c r="G202" s="251" t="s">
        <v>1939</v>
      </c>
      <c r="H202" s="251" t="s">
        <v>1745</v>
      </c>
      <c r="I202" s="251" t="s">
        <v>2507</v>
      </c>
      <c r="J202" s="251" t="s">
        <v>748</v>
      </c>
      <c r="K202" s="108" t="s">
        <v>779</v>
      </c>
      <c r="L202" s="106" t="s">
        <v>3518</v>
      </c>
      <c r="M202" s="73" t="s">
        <v>3519</v>
      </c>
      <c r="N202" s="481" t="s">
        <v>3520</v>
      </c>
    </row>
    <row r="203" spans="1:14" ht="16.5" customHeight="1">
      <c r="A203" s="406">
        <v>197</v>
      </c>
      <c r="B203" s="407"/>
      <c r="C203" s="79" t="s">
        <v>3521</v>
      </c>
      <c r="D203" s="408">
        <v>38907</v>
      </c>
      <c r="E203" s="409" t="s">
        <v>1760</v>
      </c>
      <c r="F203" s="409" t="s">
        <v>3522</v>
      </c>
      <c r="G203" s="409" t="s">
        <v>1940</v>
      </c>
      <c r="H203" s="409" t="s">
        <v>1844</v>
      </c>
      <c r="I203" s="409" t="s">
        <v>2506</v>
      </c>
      <c r="J203" s="409" t="s">
        <v>744</v>
      </c>
      <c r="K203" s="407" t="s">
        <v>913</v>
      </c>
      <c r="L203" s="410" t="s">
        <v>3125</v>
      </c>
      <c r="M203" s="474" t="s">
        <v>2901</v>
      </c>
      <c r="N203" s="482" t="s">
        <v>3012</v>
      </c>
    </row>
    <row r="204" spans="1:14" ht="16.5" customHeight="1">
      <c r="A204" s="405">
        <v>198</v>
      </c>
      <c r="B204" s="108"/>
      <c r="C204" s="79" t="s">
        <v>3523</v>
      </c>
      <c r="D204" s="254">
        <v>38839</v>
      </c>
      <c r="E204" s="251" t="s">
        <v>1736</v>
      </c>
      <c r="F204" s="251" t="s">
        <v>3516</v>
      </c>
      <c r="G204" s="251" t="s">
        <v>1941</v>
      </c>
      <c r="H204" s="251" t="s">
        <v>1772</v>
      </c>
      <c r="I204" s="251" t="s">
        <v>748</v>
      </c>
      <c r="J204" s="251" t="s">
        <v>2517</v>
      </c>
      <c r="K204" s="108" t="s">
        <v>815</v>
      </c>
      <c r="L204" s="106" t="s">
        <v>2991</v>
      </c>
      <c r="M204" s="257" t="s">
        <v>2900</v>
      </c>
      <c r="N204" s="481" t="s">
        <v>2952</v>
      </c>
    </row>
    <row r="205" spans="1:14" ht="16.5" customHeight="1">
      <c r="A205" s="406">
        <v>199</v>
      </c>
      <c r="B205" s="407"/>
      <c r="C205" s="79" t="s">
        <v>3524</v>
      </c>
      <c r="D205" s="408">
        <v>38876</v>
      </c>
      <c r="E205" s="409" t="s">
        <v>1741</v>
      </c>
      <c r="F205" s="409" t="s">
        <v>3512</v>
      </c>
      <c r="G205" s="409" t="s">
        <v>1942</v>
      </c>
      <c r="H205" s="409" t="s">
        <v>1831</v>
      </c>
      <c r="I205" s="409" t="s">
        <v>2504</v>
      </c>
      <c r="J205" s="409" t="s">
        <v>760</v>
      </c>
      <c r="K205" s="407" t="s">
        <v>796</v>
      </c>
      <c r="L205" s="410" t="s">
        <v>3525</v>
      </c>
      <c r="M205" s="478" t="s">
        <v>2906</v>
      </c>
      <c r="N205" s="482" t="s">
        <v>3526</v>
      </c>
    </row>
    <row r="206" spans="1:14" ht="16.5" customHeight="1">
      <c r="A206" s="405">
        <v>200</v>
      </c>
      <c r="B206" s="108"/>
      <c r="C206" s="79" t="s">
        <v>3527</v>
      </c>
      <c r="D206" s="250">
        <v>38887</v>
      </c>
      <c r="E206" s="251" t="s">
        <v>1751</v>
      </c>
      <c r="F206" s="251" t="s">
        <v>3516</v>
      </c>
      <c r="G206" s="251" t="s">
        <v>1943</v>
      </c>
      <c r="H206" s="251" t="s">
        <v>1768</v>
      </c>
      <c r="I206" s="251" t="s">
        <v>744</v>
      </c>
      <c r="J206" s="251" t="s">
        <v>748</v>
      </c>
      <c r="K206" s="108" t="s">
        <v>838</v>
      </c>
      <c r="L206" s="106" t="s">
        <v>3528</v>
      </c>
      <c r="M206" s="252" t="s">
        <v>2902</v>
      </c>
      <c r="N206" s="481" t="s">
        <v>3317</v>
      </c>
    </row>
    <row r="207" spans="1:14" ht="16.5" customHeight="1">
      <c r="A207" s="406">
        <v>201</v>
      </c>
      <c r="B207" s="407"/>
      <c r="C207" s="79" t="s">
        <v>3529</v>
      </c>
      <c r="D207" s="408">
        <v>38871</v>
      </c>
      <c r="E207" s="409" t="s">
        <v>1371</v>
      </c>
      <c r="F207" s="409" t="s">
        <v>3530</v>
      </c>
      <c r="G207" s="409" t="s">
        <v>1944</v>
      </c>
      <c r="H207" s="409" t="s">
        <v>1775</v>
      </c>
      <c r="I207" s="409" t="s">
        <v>2517</v>
      </c>
      <c r="J207" s="409" t="s">
        <v>2506</v>
      </c>
      <c r="K207" s="407" t="s">
        <v>847</v>
      </c>
      <c r="L207" s="410" t="s">
        <v>3031</v>
      </c>
      <c r="M207" s="255" t="s">
        <v>2908</v>
      </c>
      <c r="N207" s="482" t="s">
        <v>3107</v>
      </c>
    </row>
    <row r="208" spans="1:14" ht="16.5" customHeight="1" thickBot="1">
      <c r="A208" s="419">
        <v>202</v>
      </c>
      <c r="B208" s="259"/>
      <c r="C208" s="185" t="s">
        <v>3531</v>
      </c>
      <c r="D208" s="265">
        <v>38970</v>
      </c>
      <c r="E208" s="261" t="s">
        <v>1736</v>
      </c>
      <c r="F208" s="261" t="s">
        <v>3516</v>
      </c>
      <c r="G208" s="261" t="s">
        <v>1945</v>
      </c>
      <c r="H208" s="261" t="s">
        <v>1738</v>
      </c>
      <c r="I208" s="261" t="s">
        <v>2507</v>
      </c>
      <c r="J208" s="261" t="s">
        <v>730</v>
      </c>
      <c r="K208" s="259" t="s">
        <v>791</v>
      </c>
      <c r="L208" s="262" t="s">
        <v>3036</v>
      </c>
      <c r="M208" s="530" t="s">
        <v>2906</v>
      </c>
      <c r="N208" s="489" t="s">
        <v>3037</v>
      </c>
    </row>
    <row r="209" spans="1:14" ht="16.5" customHeight="1">
      <c r="A209" s="401">
        <v>203</v>
      </c>
      <c r="B209" s="402"/>
      <c r="C209" s="182" t="s">
        <v>3532</v>
      </c>
      <c r="D209" s="420">
        <v>38902</v>
      </c>
      <c r="E209" s="404" t="s">
        <v>1760</v>
      </c>
      <c r="F209" s="404" t="s">
        <v>3533</v>
      </c>
      <c r="G209" s="404" t="s">
        <v>1948</v>
      </c>
      <c r="H209" s="404" t="s">
        <v>1801</v>
      </c>
      <c r="I209" s="404" t="s">
        <v>2517</v>
      </c>
      <c r="J209" s="404" t="s">
        <v>2504</v>
      </c>
      <c r="K209" s="402" t="s">
        <v>946</v>
      </c>
      <c r="L209" s="421" t="s">
        <v>3429</v>
      </c>
      <c r="M209" s="479" t="s">
        <v>2905</v>
      </c>
      <c r="N209" s="480" t="s">
        <v>3534</v>
      </c>
    </row>
    <row r="210" spans="1:14" ht="16.5" customHeight="1">
      <c r="A210" s="405">
        <v>204</v>
      </c>
      <c r="B210" s="108"/>
      <c r="C210" s="77" t="s">
        <v>3535</v>
      </c>
      <c r="D210" s="250">
        <v>39040</v>
      </c>
      <c r="E210" s="251" t="s">
        <v>1736</v>
      </c>
      <c r="F210" s="251" t="s">
        <v>3536</v>
      </c>
      <c r="G210" s="251" t="s">
        <v>1436</v>
      </c>
      <c r="H210" s="251" t="s">
        <v>1852</v>
      </c>
      <c r="I210" s="251" t="s">
        <v>2506</v>
      </c>
      <c r="J210" s="251" t="s">
        <v>760</v>
      </c>
      <c r="K210" s="108" t="s">
        <v>905</v>
      </c>
      <c r="L210" s="106" t="s">
        <v>3113</v>
      </c>
      <c r="M210" s="478" t="s">
        <v>2906</v>
      </c>
      <c r="N210" s="481" t="s">
        <v>3107</v>
      </c>
    </row>
    <row r="211" spans="1:14" ht="16.5" customHeight="1">
      <c r="A211" s="406">
        <v>205</v>
      </c>
      <c r="B211" s="407"/>
      <c r="C211" s="77" t="s">
        <v>2879</v>
      </c>
      <c r="D211" s="408">
        <v>40158</v>
      </c>
      <c r="E211" s="409" t="s">
        <v>2758</v>
      </c>
      <c r="F211" s="409" t="s">
        <v>3537</v>
      </c>
      <c r="G211" s="409" t="s">
        <v>2880</v>
      </c>
      <c r="H211" s="409" t="s">
        <v>3538</v>
      </c>
      <c r="I211" s="409" t="s">
        <v>2510</v>
      </c>
      <c r="J211" s="409" t="s">
        <v>2507</v>
      </c>
      <c r="K211" s="407" t="s">
        <v>979</v>
      </c>
      <c r="L211" s="410" t="s">
        <v>3539</v>
      </c>
      <c r="M211" s="257" t="s">
        <v>2900</v>
      </c>
      <c r="N211" s="482" t="s">
        <v>3540</v>
      </c>
    </row>
    <row r="212" spans="1:14" ht="16.5" customHeight="1">
      <c r="A212" s="405">
        <v>206</v>
      </c>
      <c r="B212" s="108"/>
      <c r="C212" s="77" t="s">
        <v>2881</v>
      </c>
      <c r="D212" s="250">
        <v>39866</v>
      </c>
      <c r="E212" s="251" t="s">
        <v>1760</v>
      </c>
      <c r="F212" s="251" t="s">
        <v>3541</v>
      </c>
      <c r="G212" s="251" t="s">
        <v>2882</v>
      </c>
      <c r="H212" s="251" t="s">
        <v>3542</v>
      </c>
      <c r="I212" s="251" t="s">
        <v>2517</v>
      </c>
      <c r="J212" s="251" t="s">
        <v>2504</v>
      </c>
      <c r="K212" s="108" t="s">
        <v>843</v>
      </c>
      <c r="L212" s="106" t="s">
        <v>3543</v>
      </c>
      <c r="M212" s="475" t="s">
        <v>2909</v>
      </c>
      <c r="N212" s="481" t="s">
        <v>3544</v>
      </c>
    </row>
    <row r="213" spans="1:14" ht="16.5" customHeight="1" thickBot="1">
      <c r="A213" s="412">
        <v>207</v>
      </c>
      <c r="B213" s="413"/>
      <c r="C213" s="183" t="s">
        <v>3545</v>
      </c>
      <c r="D213" s="414">
        <v>38725</v>
      </c>
      <c r="E213" s="415" t="s">
        <v>1746</v>
      </c>
      <c r="F213" s="415" t="s">
        <v>3546</v>
      </c>
      <c r="G213" s="415" t="s">
        <v>1949</v>
      </c>
      <c r="H213" s="415" t="s">
        <v>1950</v>
      </c>
      <c r="I213" s="415" t="s">
        <v>760</v>
      </c>
      <c r="J213" s="415" t="s">
        <v>2507</v>
      </c>
      <c r="K213" s="413" t="s">
        <v>927</v>
      </c>
      <c r="L213" s="416" t="s">
        <v>3547</v>
      </c>
      <c r="M213" s="527" t="s">
        <v>2900</v>
      </c>
      <c r="N213" s="484" t="s">
        <v>2970</v>
      </c>
    </row>
    <row r="214" spans="1:14" ht="16.5" customHeight="1">
      <c r="A214" s="417">
        <v>208</v>
      </c>
      <c r="B214" s="246"/>
      <c r="C214" s="184" t="s">
        <v>3548</v>
      </c>
      <c r="D214" s="263">
        <v>38877</v>
      </c>
      <c r="E214" s="248" t="s">
        <v>1371</v>
      </c>
      <c r="F214" s="248" t="s">
        <v>3549</v>
      </c>
      <c r="G214" s="248" t="s">
        <v>1951</v>
      </c>
      <c r="H214" s="248" t="s">
        <v>1809</v>
      </c>
      <c r="I214" s="248" t="s">
        <v>2517</v>
      </c>
      <c r="J214" s="248" t="s">
        <v>2507</v>
      </c>
      <c r="K214" s="246" t="s">
        <v>772</v>
      </c>
      <c r="L214" s="264" t="s">
        <v>3550</v>
      </c>
      <c r="M214" s="485" t="s">
        <v>2908</v>
      </c>
      <c r="N214" s="486" t="s">
        <v>3551</v>
      </c>
    </row>
    <row r="215" spans="1:14" ht="16.5" customHeight="1">
      <c r="A215" s="406">
        <v>209</v>
      </c>
      <c r="B215" s="407"/>
      <c r="C215" s="79" t="s">
        <v>3552</v>
      </c>
      <c r="D215" s="408">
        <v>39029</v>
      </c>
      <c r="E215" s="409" t="s">
        <v>1736</v>
      </c>
      <c r="F215" s="409" t="s">
        <v>3553</v>
      </c>
      <c r="G215" s="409" t="s">
        <v>1952</v>
      </c>
      <c r="H215" s="409" t="s">
        <v>1835</v>
      </c>
      <c r="I215" s="409" t="s">
        <v>760</v>
      </c>
      <c r="J215" s="409" t="s">
        <v>2508</v>
      </c>
      <c r="K215" s="407" t="s">
        <v>901</v>
      </c>
      <c r="L215" s="410" t="s">
        <v>3554</v>
      </c>
      <c r="M215" s="257" t="s">
        <v>2900</v>
      </c>
      <c r="N215" s="482" t="s">
        <v>3555</v>
      </c>
    </row>
    <row r="216" spans="1:14" ht="16.5" customHeight="1" thickBot="1">
      <c r="A216" s="419">
        <v>210</v>
      </c>
      <c r="B216" s="259"/>
      <c r="C216" s="185" t="s">
        <v>2883</v>
      </c>
      <c r="D216" s="260">
        <v>39960</v>
      </c>
      <c r="E216" s="261" t="s">
        <v>1760</v>
      </c>
      <c r="F216" s="261" t="s">
        <v>3556</v>
      </c>
      <c r="G216" s="261" t="s">
        <v>2884</v>
      </c>
      <c r="H216" s="261" t="s">
        <v>3557</v>
      </c>
      <c r="I216" s="261" t="s">
        <v>2510</v>
      </c>
      <c r="J216" s="261" t="s">
        <v>2507</v>
      </c>
      <c r="K216" s="259" t="s">
        <v>798</v>
      </c>
      <c r="L216" s="262" t="s">
        <v>3558</v>
      </c>
      <c r="M216" s="527" t="s">
        <v>2900</v>
      </c>
      <c r="N216" s="489" t="s">
        <v>3559</v>
      </c>
    </row>
  </sheetData>
  <autoFilter ref="A6:N216"/>
  <mergeCells count="1">
    <mergeCell ref="L4:N4"/>
  </mergeCells>
  <phoneticPr fontId="3"/>
  <conditionalFormatting sqref="M141">
    <cfRule type="cellIs" dxfId="1198" priority="1162" stopIfTrue="1" operator="equal">
      <formula>"茶"</formula>
    </cfRule>
    <cfRule type="cellIs" dxfId="1197" priority="1163" stopIfTrue="1" operator="equal">
      <formula>"緑"</formula>
    </cfRule>
    <cfRule type="cellIs" dxfId="1196" priority="1164" stopIfTrue="1" operator="equal">
      <formula>"黄"</formula>
    </cfRule>
  </conditionalFormatting>
  <conditionalFormatting sqref="M157">
    <cfRule type="cellIs" dxfId="1195" priority="1159" stopIfTrue="1" operator="equal">
      <formula>"茶"</formula>
    </cfRule>
    <cfRule type="cellIs" dxfId="1194" priority="1160" stopIfTrue="1" operator="equal">
      <formula>"緑"</formula>
    </cfRule>
    <cfRule type="cellIs" dxfId="1193" priority="1161" stopIfTrue="1" operator="equal">
      <formula>"黄"</formula>
    </cfRule>
  </conditionalFormatting>
  <conditionalFormatting sqref="M87">
    <cfRule type="cellIs" dxfId="1192" priority="1156" stopIfTrue="1" operator="equal">
      <formula>"茶"</formula>
    </cfRule>
    <cfRule type="cellIs" dxfId="1191" priority="1157" stopIfTrue="1" operator="equal">
      <formula>"緑"</formula>
    </cfRule>
    <cfRule type="cellIs" dxfId="1190" priority="1158" stopIfTrue="1" operator="equal">
      <formula>"黄"</formula>
    </cfRule>
  </conditionalFormatting>
  <conditionalFormatting sqref="M26">
    <cfRule type="cellIs" dxfId="1189" priority="1153" stopIfTrue="1" operator="equal">
      <formula>"茶"</formula>
    </cfRule>
    <cfRule type="cellIs" dxfId="1188" priority="1154" stopIfTrue="1" operator="equal">
      <formula>"緑"</formula>
    </cfRule>
    <cfRule type="cellIs" dxfId="1187" priority="1155" stopIfTrue="1" operator="equal">
      <formula>"黄"</formula>
    </cfRule>
  </conditionalFormatting>
  <conditionalFormatting sqref="M31">
    <cfRule type="cellIs" dxfId="1186" priority="1150" stopIfTrue="1" operator="equal">
      <formula>"茶"</formula>
    </cfRule>
    <cfRule type="cellIs" dxfId="1185" priority="1151" stopIfTrue="1" operator="equal">
      <formula>"緑"</formula>
    </cfRule>
    <cfRule type="cellIs" dxfId="1184" priority="1152" stopIfTrue="1" operator="equal">
      <formula>"黄"</formula>
    </cfRule>
  </conditionalFormatting>
  <conditionalFormatting sqref="M205">
    <cfRule type="cellIs" dxfId="1183" priority="1147" stopIfTrue="1" operator="equal">
      <formula>"茶"</formula>
    </cfRule>
    <cfRule type="cellIs" dxfId="1182" priority="1148" stopIfTrue="1" operator="equal">
      <formula>"緑"</formula>
    </cfRule>
    <cfRule type="cellIs" dxfId="1181" priority="1149" stopIfTrue="1" operator="equal">
      <formula>"黄"</formula>
    </cfRule>
  </conditionalFormatting>
  <conditionalFormatting sqref="M208">
    <cfRule type="cellIs" dxfId="1180" priority="1144" stopIfTrue="1" operator="equal">
      <formula>"茶"</formula>
    </cfRule>
    <cfRule type="cellIs" dxfId="1179" priority="1145" stopIfTrue="1" operator="equal">
      <formula>"緑"</formula>
    </cfRule>
    <cfRule type="cellIs" dxfId="1178" priority="1146" stopIfTrue="1" operator="equal">
      <formula>"黄"</formula>
    </cfRule>
  </conditionalFormatting>
  <conditionalFormatting sqref="M38">
    <cfRule type="cellIs" dxfId="1177" priority="1141" stopIfTrue="1" operator="equal">
      <formula>"茶"</formula>
    </cfRule>
    <cfRule type="cellIs" dxfId="1176" priority="1142" stopIfTrue="1" operator="equal">
      <formula>"緑"</formula>
    </cfRule>
    <cfRule type="cellIs" dxfId="1175" priority="1143" stopIfTrue="1" operator="equal">
      <formula>"黄"</formula>
    </cfRule>
  </conditionalFormatting>
  <conditionalFormatting sqref="M181">
    <cfRule type="cellIs" dxfId="1174" priority="1138" stopIfTrue="1" operator="equal">
      <formula>"茶"</formula>
    </cfRule>
    <cfRule type="cellIs" dxfId="1173" priority="1139" stopIfTrue="1" operator="equal">
      <formula>"緑"</formula>
    </cfRule>
    <cfRule type="cellIs" dxfId="1172" priority="1140" stopIfTrue="1" operator="equal">
      <formula>"黄"</formula>
    </cfRule>
  </conditionalFormatting>
  <conditionalFormatting sqref="M139">
    <cfRule type="cellIs" dxfId="1171" priority="1135" stopIfTrue="1" operator="equal">
      <formula>"茶"</formula>
    </cfRule>
    <cfRule type="cellIs" dxfId="1170" priority="1136" stopIfTrue="1" operator="equal">
      <formula>"緑"</formula>
    </cfRule>
    <cfRule type="cellIs" dxfId="1169" priority="1137" stopIfTrue="1" operator="equal">
      <formula>"黄"</formula>
    </cfRule>
  </conditionalFormatting>
  <conditionalFormatting sqref="M51">
    <cfRule type="cellIs" dxfId="1168" priority="1132" stopIfTrue="1" operator="equal">
      <formula>"茶"</formula>
    </cfRule>
    <cfRule type="cellIs" dxfId="1167" priority="1133" stopIfTrue="1" operator="equal">
      <formula>"緑"</formula>
    </cfRule>
    <cfRule type="cellIs" dxfId="1166" priority="1134" stopIfTrue="1" operator="equal">
      <formula>"黄"</formula>
    </cfRule>
  </conditionalFormatting>
  <conditionalFormatting sqref="M48">
    <cfRule type="cellIs" dxfId="1165" priority="1129" stopIfTrue="1" operator="equal">
      <formula>"茶"</formula>
    </cfRule>
    <cfRule type="cellIs" dxfId="1164" priority="1130" stopIfTrue="1" operator="equal">
      <formula>"緑"</formula>
    </cfRule>
    <cfRule type="cellIs" dxfId="1163" priority="1131" stopIfTrue="1" operator="equal">
      <formula>"黄"</formula>
    </cfRule>
  </conditionalFormatting>
  <conditionalFormatting sqref="M75">
    <cfRule type="cellIs" dxfId="1162" priority="1126" stopIfTrue="1" operator="equal">
      <formula>"茶"</formula>
    </cfRule>
    <cfRule type="cellIs" dxfId="1161" priority="1127" stopIfTrue="1" operator="equal">
      <formula>"緑"</formula>
    </cfRule>
    <cfRule type="cellIs" dxfId="1160" priority="1128" stopIfTrue="1" operator="equal">
      <formula>"黄"</formula>
    </cfRule>
  </conditionalFormatting>
  <conditionalFormatting sqref="M57">
    <cfRule type="cellIs" dxfId="1159" priority="1123" stopIfTrue="1" operator="equal">
      <formula>"茶"</formula>
    </cfRule>
    <cfRule type="cellIs" dxfId="1158" priority="1124" stopIfTrue="1" operator="equal">
      <formula>"緑"</formula>
    </cfRule>
    <cfRule type="cellIs" dxfId="1157" priority="1125" stopIfTrue="1" operator="equal">
      <formula>"黄"</formula>
    </cfRule>
  </conditionalFormatting>
  <conditionalFormatting sqref="M124">
    <cfRule type="cellIs" dxfId="1156" priority="1120" stopIfTrue="1" operator="equal">
      <formula>"茶"</formula>
    </cfRule>
    <cfRule type="cellIs" dxfId="1155" priority="1121" stopIfTrue="1" operator="equal">
      <formula>"緑"</formula>
    </cfRule>
    <cfRule type="cellIs" dxfId="1154" priority="1122" stopIfTrue="1" operator="equal">
      <formula>"黄"</formula>
    </cfRule>
  </conditionalFormatting>
  <conditionalFormatting sqref="M210">
    <cfRule type="cellIs" dxfId="1153" priority="1117" stopIfTrue="1" operator="equal">
      <formula>"茶"</formula>
    </cfRule>
    <cfRule type="cellIs" dxfId="1152" priority="1118" stopIfTrue="1" operator="equal">
      <formula>"緑"</formula>
    </cfRule>
    <cfRule type="cellIs" dxfId="1151" priority="1119" stopIfTrue="1" operator="equal">
      <formula>"黄"</formula>
    </cfRule>
  </conditionalFormatting>
  <conditionalFormatting sqref="M142">
    <cfRule type="cellIs" dxfId="1150" priority="1114" stopIfTrue="1" operator="equal">
      <formula>"茶"</formula>
    </cfRule>
    <cfRule type="cellIs" dxfId="1149" priority="1115" stopIfTrue="1" operator="equal">
      <formula>"緑"</formula>
    </cfRule>
    <cfRule type="cellIs" dxfId="1148" priority="1116" stopIfTrue="1" operator="equal">
      <formula>"黄"</formula>
    </cfRule>
  </conditionalFormatting>
  <conditionalFormatting sqref="M156">
    <cfRule type="cellIs" dxfId="1147" priority="1111" stopIfTrue="1" operator="equal">
      <formula>"茶"</formula>
    </cfRule>
    <cfRule type="cellIs" dxfId="1146" priority="1112" stopIfTrue="1" operator="equal">
      <formula>"緑"</formula>
    </cfRule>
    <cfRule type="cellIs" dxfId="1145" priority="1113" stopIfTrue="1" operator="equal">
      <formula>"黄"</formula>
    </cfRule>
  </conditionalFormatting>
  <conditionalFormatting sqref="M118">
    <cfRule type="cellIs" dxfId="1144" priority="1108" stopIfTrue="1" operator="equal">
      <formula>"茶"</formula>
    </cfRule>
    <cfRule type="cellIs" dxfId="1143" priority="1109" stopIfTrue="1" operator="equal">
      <formula>"緑"</formula>
    </cfRule>
    <cfRule type="cellIs" dxfId="1142" priority="1110" stopIfTrue="1" operator="equal">
      <formula>"黄"</formula>
    </cfRule>
  </conditionalFormatting>
  <conditionalFormatting sqref="M204">
    <cfRule type="cellIs" dxfId="1141" priority="1105" stopIfTrue="1" operator="equal">
      <formula>"茶"</formula>
    </cfRule>
    <cfRule type="cellIs" dxfId="1140" priority="1106" stopIfTrue="1" operator="equal">
      <formula>"緑"</formula>
    </cfRule>
    <cfRule type="cellIs" dxfId="1139" priority="1107" stopIfTrue="1" operator="equal">
      <formula>"黄"</formula>
    </cfRule>
  </conditionalFormatting>
  <conditionalFormatting sqref="M39">
    <cfRule type="cellIs" dxfId="1138" priority="1102" stopIfTrue="1" operator="equal">
      <formula>"茶"</formula>
    </cfRule>
    <cfRule type="cellIs" dxfId="1137" priority="1103" stopIfTrue="1" operator="equal">
      <formula>"緑"</formula>
    </cfRule>
    <cfRule type="cellIs" dxfId="1136" priority="1104" stopIfTrue="1" operator="equal">
      <formula>"黄"</formula>
    </cfRule>
  </conditionalFormatting>
  <conditionalFormatting sqref="M16">
    <cfRule type="cellIs" dxfId="1135" priority="1099" stopIfTrue="1" operator="equal">
      <formula>"茶"</formula>
    </cfRule>
    <cfRule type="cellIs" dxfId="1134" priority="1100" stopIfTrue="1" operator="equal">
      <formula>"緑"</formula>
    </cfRule>
    <cfRule type="cellIs" dxfId="1133" priority="1101" stopIfTrue="1" operator="equal">
      <formula>"黄"</formula>
    </cfRule>
  </conditionalFormatting>
  <conditionalFormatting sqref="M176">
    <cfRule type="cellIs" dxfId="1132" priority="1096" stopIfTrue="1" operator="equal">
      <formula>"茶"</formula>
    </cfRule>
    <cfRule type="cellIs" dxfId="1131" priority="1097" stopIfTrue="1" operator="equal">
      <formula>"緑"</formula>
    </cfRule>
    <cfRule type="cellIs" dxfId="1130" priority="1098" stopIfTrue="1" operator="equal">
      <formula>"黄"</formula>
    </cfRule>
  </conditionalFormatting>
  <conditionalFormatting sqref="M179">
    <cfRule type="cellIs" dxfId="1129" priority="1093" stopIfTrue="1" operator="equal">
      <formula>"茶"</formula>
    </cfRule>
    <cfRule type="cellIs" dxfId="1128" priority="1094" stopIfTrue="1" operator="equal">
      <formula>"緑"</formula>
    </cfRule>
    <cfRule type="cellIs" dxfId="1127" priority="1095" stopIfTrue="1" operator="equal">
      <formula>"黄"</formula>
    </cfRule>
  </conditionalFormatting>
  <conditionalFormatting sqref="M133">
    <cfRule type="cellIs" dxfId="1126" priority="1090" stopIfTrue="1" operator="equal">
      <formula>"茶"</formula>
    </cfRule>
    <cfRule type="cellIs" dxfId="1125" priority="1091" stopIfTrue="1" operator="equal">
      <formula>"緑"</formula>
    </cfRule>
    <cfRule type="cellIs" dxfId="1124" priority="1092" stopIfTrue="1" operator="equal">
      <formula>"黄"</formula>
    </cfRule>
  </conditionalFormatting>
  <conditionalFormatting sqref="M135">
    <cfRule type="cellIs" dxfId="1123" priority="1087" stopIfTrue="1" operator="equal">
      <formula>"茶"</formula>
    </cfRule>
    <cfRule type="cellIs" dxfId="1122" priority="1088" stopIfTrue="1" operator="equal">
      <formula>"緑"</formula>
    </cfRule>
    <cfRule type="cellIs" dxfId="1121" priority="1089" stopIfTrue="1" operator="equal">
      <formula>"黄"</formula>
    </cfRule>
  </conditionalFormatting>
  <conditionalFormatting sqref="M70">
    <cfRule type="cellIs" dxfId="1120" priority="1084" stopIfTrue="1" operator="equal">
      <formula>"茶"</formula>
    </cfRule>
    <cfRule type="cellIs" dxfId="1119" priority="1085" stopIfTrue="1" operator="equal">
      <formula>"緑"</formula>
    </cfRule>
    <cfRule type="cellIs" dxfId="1118" priority="1086" stopIfTrue="1" operator="equal">
      <formula>"黄"</formula>
    </cfRule>
  </conditionalFormatting>
  <conditionalFormatting sqref="M76">
    <cfRule type="cellIs" dxfId="1117" priority="1081" stopIfTrue="1" operator="equal">
      <formula>"茶"</formula>
    </cfRule>
    <cfRule type="cellIs" dxfId="1116" priority="1082" stopIfTrue="1" operator="equal">
      <formula>"緑"</formula>
    </cfRule>
    <cfRule type="cellIs" dxfId="1115" priority="1083" stopIfTrue="1" operator="equal">
      <formula>"黄"</formula>
    </cfRule>
  </conditionalFormatting>
  <conditionalFormatting sqref="M216">
    <cfRule type="cellIs" dxfId="1114" priority="1078" stopIfTrue="1" operator="equal">
      <formula>"茶"</formula>
    </cfRule>
    <cfRule type="cellIs" dxfId="1113" priority="1079" stopIfTrue="1" operator="equal">
      <formula>"緑"</formula>
    </cfRule>
    <cfRule type="cellIs" dxfId="1112" priority="1080" stopIfTrue="1" operator="equal">
      <formula>"黄"</formula>
    </cfRule>
  </conditionalFormatting>
  <conditionalFormatting sqref="M98">
    <cfRule type="cellIs" dxfId="1111" priority="1075" stopIfTrue="1" operator="equal">
      <formula>"茶"</formula>
    </cfRule>
    <cfRule type="cellIs" dxfId="1110" priority="1076" stopIfTrue="1" operator="equal">
      <formula>"緑"</formula>
    </cfRule>
    <cfRule type="cellIs" dxfId="1109" priority="1077" stopIfTrue="1" operator="equal">
      <formula>"黄"</formula>
    </cfRule>
  </conditionalFormatting>
  <conditionalFormatting sqref="M99">
    <cfRule type="cellIs" dxfId="1108" priority="1072" stopIfTrue="1" operator="equal">
      <formula>"茶"</formula>
    </cfRule>
    <cfRule type="cellIs" dxfId="1107" priority="1073" stopIfTrue="1" operator="equal">
      <formula>"緑"</formula>
    </cfRule>
    <cfRule type="cellIs" dxfId="1106" priority="1074" stopIfTrue="1" operator="equal">
      <formula>"黄"</formula>
    </cfRule>
  </conditionalFormatting>
  <conditionalFormatting sqref="M211">
    <cfRule type="cellIs" dxfId="1105" priority="1069" stopIfTrue="1" operator="equal">
      <formula>"茶"</formula>
    </cfRule>
    <cfRule type="cellIs" dxfId="1104" priority="1070" stopIfTrue="1" operator="equal">
      <formula>"緑"</formula>
    </cfRule>
    <cfRule type="cellIs" dxfId="1103" priority="1071" stopIfTrue="1" operator="equal">
      <formula>"黄"</formula>
    </cfRule>
  </conditionalFormatting>
  <conditionalFormatting sqref="M213">
    <cfRule type="cellIs" dxfId="1102" priority="1066" stopIfTrue="1" operator="equal">
      <formula>"茶"</formula>
    </cfRule>
    <cfRule type="cellIs" dxfId="1101" priority="1067" stopIfTrue="1" operator="equal">
      <formula>"緑"</formula>
    </cfRule>
    <cfRule type="cellIs" dxfId="1100" priority="1068" stopIfTrue="1" operator="equal">
      <formula>"黄"</formula>
    </cfRule>
  </conditionalFormatting>
  <conditionalFormatting sqref="M188">
    <cfRule type="cellIs" dxfId="1099" priority="1063" stopIfTrue="1" operator="equal">
      <formula>"茶"</formula>
    </cfRule>
    <cfRule type="cellIs" dxfId="1098" priority="1064" stopIfTrue="1" operator="equal">
      <formula>"緑"</formula>
    </cfRule>
    <cfRule type="cellIs" dxfId="1097" priority="1065" stopIfTrue="1" operator="equal">
      <formula>"黄"</formula>
    </cfRule>
  </conditionalFormatting>
  <conditionalFormatting sqref="M192">
    <cfRule type="cellIs" dxfId="1096" priority="1060" stopIfTrue="1" operator="equal">
      <formula>"茶"</formula>
    </cfRule>
    <cfRule type="cellIs" dxfId="1095" priority="1061" stopIfTrue="1" operator="equal">
      <formula>"緑"</formula>
    </cfRule>
    <cfRule type="cellIs" dxfId="1094" priority="1062" stopIfTrue="1" operator="equal">
      <formula>"黄"</formula>
    </cfRule>
  </conditionalFormatting>
  <conditionalFormatting sqref="M115">
    <cfRule type="cellIs" dxfId="1093" priority="1057" stopIfTrue="1" operator="equal">
      <formula>"茶"</formula>
    </cfRule>
    <cfRule type="cellIs" dxfId="1092" priority="1058" stopIfTrue="1" operator="equal">
      <formula>"緑"</formula>
    </cfRule>
    <cfRule type="cellIs" dxfId="1091" priority="1059" stopIfTrue="1" operator="equal">
      <formula>"黄"</formula>
    </cfRule>
  </conditionalFormatting>
  <conditionalFormatting sqref="M143">
    <cfRule type="cellIs" dxfId="1090" priority="1054" stopIfTrue="1" operator="equal">
      <formula>"茶"</formula>
    </cfRule>
    <cfRule type="cellIs" dxfId="1089" priority="1055" stopIfTrue="1" operator="equal">
      <formula>"緑"</formula>
    </cfRule>
    <cfRule type="cellIs" dxfId="1088" priority="1056" stopIfTrue="1" operator="equal">
      <formula>"黄"</formula>
    </cfRule>
  </conditionalFormatting>
  <conditionalFormatting sqref="M143">
    <cfRule type="cellIs" dxfId="1087" priority="1051" stopIfTrue="1" operator="equal">
      <formula>"茶"</formula>
    </cfRule>
    <cfRule type="cellIs" dxfId="1086" priority="1052" stopIfTrue="1" operator="equal">
      <formula>"緑"</formula>
    </cfRule>
    <cfRule type="cellIs" dxfId="1085" priority="1053" stopIfTrue="1" operator="equal">
      <formula>"黄"</formula>
    </cfRule>
  </conditionalFormatting>
  <conditionalFormatting sqref="M143">
    <cfRule type="cellIs" dxfId="1084" priority="1048" stopIfTrue="1" operator="equal">
      <formula>"茶"</formula>
    </cfRule>
    <cfRule type="cellIs" dxfId="1083" priority="1049" stopIfTrue="1" operator="equal">
      <formula>"緑"</formula>
    </cfRule>
    <cfRule type="cellIs" dxfId="1082" priority="1050" stopIfTrue="1" operator="equal">
      <formula>"黄"</formula>
    </cfRule>
  </conditionalFormatting>
  <conditionalFormatting sqref="M143">
    <cfRule type="cellIs" dxfId="1081" priority="1045" stopIfTrue="1" operator="equal">
      <formula>"茶"</formula>
    </cfRule>
    <cfRule type="cellIs" dxfId="1080" priority="1046" stopIfTrue="1" operator="equal">
      <formula>"緑"</formula>
    </cfRule>
    <cfRule type="cellIs" dxfId="1079" priority="1047" stopIfTrue="1" operator="equal">
      <formula>"黄"</formula>
    </cfRule>
  </conditionalFormatting>
  <conditionalFormatting sqref="M143">
    <cfRule type="cellIs" dxfId="1078" priority="1042" stopIfTrue="1" operator="equal">
      <formula>"茶"</formula>
    </cfRule>
    <cfRule type="cellIs" dxfId="1077" priority="1043" stopIfTrue="1" operator="equal">
      <formula>"緑"</formula>
    </cfRule>
    <cfRule type="cellIs" dxfId="1076" priority="1044" stopIfTrue="1" operator="equal">
      <formula>"黄"</formula>
    </cfRule>
  </conditionalFormatting>
  <conditionalFormatting sqref="M143">
    <cfRule type="cellIs" dxfId="1075" priority="1039" stopIfTrue="1" operator="equal">
      <formula>"茶"</formula>
    </cfRule>
    <cfRule type="cellIs" dxfId="1074" priority="1040" stopIfTrue="1" operator="equal">
      <formula>"緑"</formula>
    </cfRule>
    <cfRule type="cellIs" dxfId="1073" priority="1041" stopIfTrue="1" operator="equal">
      <formula>"黄"</formula>
    </cfRule>
  </conditionalFormatting>
  <conditionalFormatting sqref="M148">
    <cfRule type="cellIs" dxfId="1072" priority="1036" stopIfTrue="1" operator="equal">
      <formula>"茶"</formula>
    </cfRule>
    <cfRule type="cellIs" dxfId="1071" priority="1037" stopIfTrue="1" operator="equal">
      <formula>"緑"</formula>
    </cfRule>
    <cfRule type="cellIs" dxfId="1070" priority="1038" stopIfTrue="1" operator="equal">
      <formula>"黄"</formula>
    </cfRule>
  </conditionalFormatting>
  <conditionalFormatting sqref="M148">
    <cfRule type="cellIs" dxfId="1069" priority="1033" stopIfTrue="1" operator="equal">
      <formula>"茶"</formula>
    </cfRule>
    <cfRule type="cellIs" dxfId="1068" priority="1034" stopIfTrue="1" operator="equal">
      <formula>"緑"</formula>
    </cfRule>
    <cfRule type="cellIs" dxfId="1067" priority="1035" stopIfTrue="1" operator="equal">
      <formula>"黄"</formula>
    </cfRule>
  </conditionalFormatting>
  <conditionalFormatting sqref="M148">
    <cfRule type="cellIs" dxfId="1066" priority="1030" stopIfTrue="1" operator="equal">
      <formula>"茶"</formula>
    </cfRule>
    <cfRule type="cellIs" dxfId="1065" priority="1031" stopIfTrue="1" operator="equal">
      <formula>"緑"</formula>
    </cfRule>
    <cfRule type="cellIs" dxfId="1064" priority="1032" stopIfTrue="1" operator="equal">
      <formula>"黄"</formula>
    </cfRule>
  </conditionalFormatting>
  <conditionalFormatting sqref="M148">
    <cfRule type="cellIs" dxfId="1063" priority="1027" stopIfTrue="1" operator="equal">
      <formula>"茶"</formula>
    </cfRule>
    <cfRule type="cellIs" dxfId="1062" priority="1028" stopIfTrue="1" operator="equal">
      <formula>"緑"</formula>
    </cfRule>
    <cfRule type="cellIs" dxfId="1061" priority="1029" stopIfTrue="1" operator="equal">
      <formula>"黄"</formula>
    </cfRule>
  </conditionalFormatting>
  <conditionalFormatting sqref="M148">
    <cfRule type="cellIs" dxfId="1060" priority="1024" stopIfTrue="1" operator="equal">
      <formula>"茶"</formula>
    </cfRule>
    <cfRule type="cellIs" dxfId="1059" priority="1025" stopIfTrue="1" operator="equal">
      <formula>"緑"</formula>
    </cfRule>
    <cfRule type="cellIs" dxfId="1058" priority="1026" stopIfTrue="1" operator="equal">
      <formula>"黄"</formula>
    </cfRule>
  </conditionalFormatting>
  <conditionalFormatting sqref="M148">
    <cfRule type="cellIs" dxfId="1057" priority="1021" stopIfTrue="1" operator="equal">
      <formula>"茶"</formula>
    </cfRule>
    <cfRule type="cellIs" dxfId="1056" priority="1022" stopIfTrue="1" operator="equal">
      <formula>"緑"</formula>
    </cfRule>
    <cfRule type="cellIs" dxfId="1055" priority="1023" stopIfTrue="1" operator="equal">
      <formula>"黄"</formula>
    </cfRule>
  </conditionalFormatting>
  <conditionalFormatting sqref="M121">
    <cfRule type="cellIs" dxfId="1054" priority="1018" stopIfTrue="1" operator="equal">
      <formula>"茶"</formula>
    </cfRule>
    <cfRule type="cellIs" dxfId="1053" priority="1019" stopIfTrue="1" operator="equal">
      <formula>"緑"</formula>
    </cfRule>
    <cfRule type="cellIs" dxfId="1052" priority="1020" stopIfTrue="1" operator="equal">
      <formula>"黄"</formula>
    </cfRule>
  </conditionalFormatting>
  <conditionalFormatting sqref="M121">
    <cfRule type="cellIs" dxfId="1051" priority="1015" stopIfTrue="1" operator="equal">
      <formula>"茶"</formula>
    </cfRule>
    <cfRule type="cellIs" dxfId="1050" priority="1016" stopIfTrue="1" operator="equal">
      <formula>"緑"</formula>
    </cfRule>
    <cfRule type="cellIs" dxfId="1049" priority="1017" stopIfTrue="1" operator="equal">
      <formula>"黄"</formula>
    </cfRule>
  </conditionalFormatting>
  <conditionalFormatting sqref="M121">
    <cfRule type="cellIs" dxfId="1048" priority="1012" stopIfTrue="1" operator="equal">
      <formula>"茶"</formula>
    </cfRule>
    <cfRule type="cellIs" dxfId="1047" priority="1013" stopIfTrue="1" operator="equal">
      <formula>"緑"</formula>
    </cfRule>
    <cfRule type="cellIs" dxfId="1046" priority="1014" stopIfTrue="1" operator="equal">
      <formula>"黄"</formula>
    </cfRule>
  </conditionalFormatting>
  <conditionalFormatting sqref="M121">
    <cfRule type="cellIs" dxfId="1045" priority="1009" stopIfTrue="1" operator="equal">
      <formula>"茶"</formula>
    </cfRule>
    <cfRule type="cellIs" dxfId="1044" priority="1010" stopIfTrue="1" operator="equal">
      <formula>"緑"</formula>
    </cfRule>
    <cfRule type="cellIs" dxfId="1043" priority="1011" stopIfTrue="1" operator="equal">
      <formula>"黄"</formula>
    </cfRule>
  </conditionalFormatting>
  <conditionalFormatting sqref="M121">
    <cfRule type="cellIs" dxfId="1042" priority="1006" stopIfTrue="1" operator="equal">
      <formula>"茶"</formula>
    </cfRule>
    <cfRule type="cellIs" dxfId="1041" priority="1007" stopIfTrue="1" operator="equal">
      <formula>"緑"</formula>
    </cfRule>
    <cfRule type="cellIs" dxfId="1040" priority="1008" stopIfTrue="1" operator="equal">
      <formula>"黄"</formula>
    </cfRule>
  </conditionalFormatting>
  <conditionalFormatting sqref="M121">
    <cfRule type="cellIs" dxfId="1039" priority="1003" stopIfTrue="1" operator="equal">
      <formula>"茶"</formula>
    </cfRule>
    <cfRule type="cellIs" dxfId="1038" priority="1004" stopIfTrue="1" operator="equal">
      <formula>"緑"</formula>
    </cfRule>
    <cfRule type="cellIs" dxfId="1037" priority="1005" stopIfTrue="1" operator="equal">
      <formula>"黄"</formula>
    </cfRule>
  </conditionalFormatting>
  <conditionalFormatting sqref="M173">
    <cfRule type="cellIs" dxfId="1036" priority="1000" stopIfTrue="1" operator="equal">
      <formula>"茶"</formula>
    </cfRule>
    <cfRule type="cellIs" dxfId="1035" priority="1001" stopIfTrue="1" operator="equal">
      <formula>"緑"</formula>
    </cfRule>
    <cfRule type="cellIs" dxfId="1034" priority="1002" stopIfTrue="1" operator="equal">
      <formula>"黄"</formula>
    </cfRule>
  </conditionalFormatting>
  <conditionalFormatting sqref="M173">
    <cfRule type="cellIs" dxfId="1033" priority="997" stopIfTrue="1" operator="equal">
      <formula>"茶"</formula>
    </cfRule>
    <cfRule type="cellIs" dxfId="1032" priority="998" stopIfTrue="1" operator="equal">
      <formula>"緑"</formula>
    </cfRule>
    <cfRule type="cellIs" dxfId="1031" priority="999" stopIfTrue="1" operator="equal">
      <formula>"黄"</formula>
    </cfRule>
  </conditionalFormatting>
  <conditionalFormatting sqref="M173">
    <cfRule type="cellIs" dxfId="1030" priority="994" stopIfTrue="1" operator="equal">
      <formula>"茶"</formula>
    </cfRule>
    <cfRule type="cellIs" dxfId="1029" priority="995" stopIfTrue="1" operator="equal">
      <formula>"緑"</formula>
    </cfRule>
    <cfRule type="cellIs" dxfId="1028" priority="996" stopIfTrue="1" operator="equal">
      <formula>"黄"</formula>
    </cfRule>
  </conditionalFormatting>
  <conditionalFormatting sqref="M173">
    <cfRule type="cellIs" dxfId="1027" priority="991" stopIfTrue="1" operator="equal">
      <formula>"茶"</formula>
    </cfRule>
    <cfRule type="cellIs" dxfId="1026" priority="992" stopIfTrue="1" operator="equal">
      <formula>"緑"</formula>
    </cfRule>
    <cfRule type="cellIs" dxfId="1025" priority="993" stopIfTrue="1" operator="equal">
      <formula>"黄"</formula>
    </cfRule>
  </conditionalFormatting>
  <conditionalFormatting sqref="M173">
    <cfRule type="cellIs" dxfId="1024" priority="988" stopIfTrue="1" operator="equal">
      <formula>"茶"</formula>
    </cfRule>
    <cfRule type="cellIs" dxfId="1023" priority="989" stopIfTrue="1" operator="equal">
      <formula>"緑"</formula>
    </cfRule>
    <cfRule type="cellIs" dxfId="1022" priority="990" stopIfTrue="1" operator="equal">
      <formula>"黄"</formula>
    </cfRule>
  </conditionalFormatting>
  <conditionalFormatting sqref="M173">
    <cfRule type="cellIs" dxfId="1021" priority="985" stopIfTrue="1" operator="equal">
      <formula>"茶"</formula>
    </cfRule>
    <cfRule type="cellIs" dxfId="1020" priority="986" stopIfTrue="1" operator="equal">
      <formula>"緑"</formula>
    </cfRule>
    <cfRule type="cellIs" dxfId="1019" priority="987" stopIfTrue="1" operator="equal">
      <formula>"黄"</formula>
    </cfRule>
  </conditionalFormatting>
  <conditionalFormatting sqref="M89">
    <cfRule type="cellIs" dxfId="1018" priority="982" stopIfTrue="1" operator="equal">
      <formula>"茶"</formula>
    </cfRule>
    <cfRule type="cellIs" dxfId="1017" priority="983" stopIfTrue="1" operator="equal">
      <formula>"緑"</formula>
    </cfRule>
    <cfRule type="cellIs" dxfId="1016" priority="984" stopIfTrue="1" operator="equal">
      <formula>"黄"</formula>
    </cfRule>
  </conditionalFormatting>
  <conditionalFormatting sqref="M89">
    <cfRule type="cellIs" dxfId="1015" priority="979" stopIfTrue="1" operator="equal">
      <formula>"茶"</formula>
    </cfRule>
    <cfRule type="cellIs" dxfId="1014" priority="980" stopIfTrue="1" operator="equal">
      <formula>"緑"</formula>
    </cfRule>
    <cfRule type="cellIs" dxfId="1013" priority="981" stopIfTrue="1" operator="equal">
      <formula>"黄"</formula>
    </cfRule>
  </conditionalFormatting>
  <conditionalFormatting sqref="M89">
    <cfRule type="cellIs" dxfId="1012" priority="976" stopIfTrue="1" operator="equal">
      <formula>"茶"</formula>
    </cfRule>
    <cfRule type="cellIs" dxfId="1011" priority="977" stopIfTrue="1" operator="equal">
      <formula>"緑"</formula>
    </cfRule>
    <cfRule type="cellIs" dxfId="1010" priority="978" stopIfTrue="1" operator="equal">
      <formula>"黄"</formula>
    </cfRule>
  </conditionalFormatting>
  <conditionalFormatting sqref="M89">
    <cfRule type="cellIs" dxfId="1009" priority="973" stopIfTrue="1" operator="equal">
      <formula>"茶"</formula>
    </cfRule>
    <cfRule type="cellIs" dxfId="1008" priority="974" stopIfTrue="1" operator="equal">
      <formula>"緑"</formula>
    </cfRule>
    <cfRule type="cellIs" dxfId="1007" priority="975" stopIfTrue="1" operator="equal">
      <formula>"黄"</formula>
    </cfRule>
  </conditionalFormatting>
  <conditionalFormatting sqref="M89">
    <cfRule type="cellIs" dxfId="1006" priority="970" stopIfTrue="1" operator="equal">
      <formula>"茶"</formula>
    </cfRule>
    <cfRule type="cellIs" dxfId="1005" priority="971" stopIfTrue="1" operator="equal">
      <formula>"緑"</formula>
    </cfRule>
    <cfRule type="cellIs" dxfId="1004" priority="972" stopIfTrue="1" operator="equal">
      <formula>"黄"</formula>
    </cfRule>
  </conditionalFormatting>
  <conditionalFormatting sqref="M89">
    <cfRule type="cellIs" dxfId="1003" priority="967" stopIfTrue="1" operator="equal">
      <formula>"茶"</formula>
    </cfRule>
    <cfRule type="cellIs" dxfId="1002" priority="968" stopIfTrue="1" operator="equal">
      <formula>"緑"</formula>
    </cfRule>
    <cfRule type="cellIs" dxfId="1001" priority="969" stopIfTrue="1" operator="equal">
      <formula>"黄"</formula>
    </cfRule>
  </conditionalFormatting>
  <conditionalFormatting sqref="M24">
    <cfRule type="cellIs" dxfId="1000" priority="964" stopIfTrue="1" operator="equal">
      <formula>"茶"</formula>
    </cfRule>
    <cfRule type="cellIs" dxfId="999" priority="965" stopIfTrue="1" operator="equal">
      <formula>"緑"</formula>
    </cfRule>
    <cfRule type="cellIs" dxfId="998" priority="966" stopIfTrue="1" operator="equal">
      <formula>"黄"</formula>
    </cfRule>
  </conditionalFormatting>
  <conditionalFormatting sqref="M24">
    <cfRule type="cellIs" dxfId="997" priority="961" stopIfTrue="1" operator="equal">
      <formula>"茶"</formula>
    </cfRule>
    <cfRule type="cellIs" dxfId="996" priority="962" stopIfTrue="1" operator="equal">
      <formula>"緑"</formula>
    </cfRule>
    <cfRule type="cellIs" dxfId="995" priority="963" stopIfTrue="1" operator="equal">
      <formula>"黄"</formula>
    </cfRule>
  </conditionalFormatting>
  <conditionalFormatting sqref="M24">
    <cfRule type="cellIs" dxfId="994" priority="958" stopIfTrue="1" operator="equal">
      <formula>"茶"</formula>
    </cfRule>
    <cfRule type="cellIs" dxfId="993" priority="959" stopIfTrue="1" operator="equal">
      <formula>"緑"</formula>
    </cfRule>
    <cfRule type="cellIs" dxfId="992" priority="960" stopIfTrue="1" operator="equal">
      <formula>"黄"</formula>
    </cfRule>
  </conditionalFormatting>
  <conditionalFormatting sqref="M24">
    <cfRule type="cellIs" dxfId="991" priority="955" stopIfTrue="1" operator="equal">
      <formula>"茶"</formula>
    </cfRule>
    <cfRule type="cellIs" dxfId="990" priority="956" stopIfTrue="1" operator="equal">
      <formula>"緑"</formula>
    </cfRule>
    <cfRule type="cellIs" dxfId="989" priority="957" stopIfTrue="1" operator="equal">
      <formula>"黄"</formula>
    </cfRule>
  </conditionalFormatting>
  <conditionalFormatting sqref="M24">
    <cfRule type="cellIs" dxfId="988" priority="952" stopIfTrue="1" operator="equal">
      <formula>"茶"</formula>
    </cfRule>
    <cfRule type="cellIs" dxfId="987" priority="953" stopIfTrue="1" operator="equal">
      <formula>"緑"</formula>
    </cfRule>
    <cfRule type="cellIs" dxfId="986" priority="954" stopIfTrue="1" operator="equal">
      <formula>"黄"</formula>
    </cfRule>
  </conditionalFormatting>
  <conditionalFormatting sqref="M24">
    <cfRule type="cellIs" dxfId="985" priority="949" stopIfTrue="1" operator="equal">
      <formula>"茶"</formula>
    </cfRule>
    <cfRule type="cellIs" dxfId="984" priority="950" stopIfTrue="1" operator="equal">
      <formula>"緑"</formula>
    </cfRule>
    <cfRule type="cellIs" dxfId="983" priority="951" stopIfTrue="1" operator="equal">
      <formula>"黄"</formula>
    </cfRule>
  </conditionalFormatting>
  <conditionalFormatting sqref="M29">
    <cfRule type="cellIs" dxfId="982" priority="946" stopIfTrue="1" operator="equal">
      <formula>"茶"</formula>
    </cfRule>
    <cfRule type="cellIs" dxfId="981" priority="947" stopIfTrue="1" operator="equal">
      <formula>"緑"</formula>
    </cfRule>
    <cfRule type="cellIs" dxfId="980" priority="948" stopIfTrue="1" operator="equal">
      <formula>"黄"</formula>
    </cfRule>
  </conditionalFormatting>
  <conditionalFormatting sqref="M29">
    <cfRule type="cellIs" dxfId="979" priority="943" stopIfTrue="1" operator="equal">
      <formula>"茶"</formula>
    </cfRule>
    <cfRule type="cellIs" dxfId="978" priority="944" stopIfTrue="1" operator="equal">
      <formula>"緑"</formula>
    </cfRule>
    <cfRule type="cellIs" dxfId="977" priority="945" stopIfTrue="1" operator="equal">
      <formula>"黄"</formula>
    </cfRule>
  </conditionalFormatting>
  <conditionalFormatting sqref="M29">
    <cfRule type="cellIs" dxfId="976" priority="940" stopIfTrue="1" operator="equal">
      <formula>"茶"</formula>
    </cfRule>
    <cfRule type="cellIs" dxfId="975" priority="941" stopIfTrue="1" operator="equal">
      <formula>"緑"</formula>
    </cfRule>
    <cfRule type="cellIs" dxfId="974" priority="942" stopIfTrue="1" operator="equal">
      <formula>"黄"</formula>
    </cfRule>
  </conditionalFormatting>
  <conditionalFormatting sqref="M29">
    <cfRule type="cellIs" dxfId="973" priority="937" stopIfTrue="1" operator="equal">
      <formula>"茶"</formula>
    </cfRule>
    <cfRule type="cellIs" dxfId="972" priority="938" stopIfTrue="1" operator="equal">
      <formula>"緑"</formula>
    </cfRule>
    <cfRule type="cellIs" dxfId="971" priority="939" stopIfTrue="1" operator="equal">
      <formula>"黄"</formula>
    </cfRule>
  </conditionalFormatting>
  <conditionalFormatting sqref="M29">
    <cfRule type="cellIs" dxfId="970" priority="934" stopIfTrue="1" operator="equal">
      <formula>"茶"</formula>
    </cfRule>
    <cfRule type="cellIs" dxfId="969" priority="935" stopIfTrue="1" operator="equal">
      <formula>"緑"</formula>
    </cfRule>
    <cfRule type="cellIs" dxfId="968" priority="936" stopIfTrue="1" operator="equal">
      <formula>"黄"</formula>
    </cfRule>
  </conditionalFormatting>
  <conditionalFormatting sqref="M29">
    <cfRule type="cellIs" dxfId="967" priority="931" stopIfTrue="1" operator="equal">
      <formula>"茶"</formula>
    </cfRule>
    <cfRule type="cellIs" dxfId="966" priority="932" stopIfTrue="1" operator="equal">
      <formula>"緑"</formula>
    </cfRule>
    <cfRule type="cellIs" dxfId="965" priority="933" stopIfTrue="1" operator="equal">
      <formula>"黄"</formula>
    </cfRule>
  </conditionalFormatting>
  <conditionalFormatting sqref="M7">
    <cfRule type="cellIs" dxfId="964" priority="928" stopIfTrue="1" operator="equal">
      <formula>"茶"</formula>
    </cfRule>
    <cfRule type="cellIs" dxfId="963" priority="929" stopIfTrue="1" operator="equal">
      <formula>"緑"</formula>
    </cfRule>
    <cfRule type="cellIs" dxfId="962" priority="930" stopIfTrue="1" operator="equal">
      <formula>"黄"</formula>
    </cfRule>
  </conditionalFormatting>
  <conditionalFormatting sqref="M7">
    <cfRule type="cellIs" dxfId="961" priority="925" stopIfTrue="1" operator="equal">
      <formula>"茶"</formula>
    </cfRule>
    <cfRule type="cellIs" dxfId="960" priority="926" stopIfTrue="1" operator="equal">
      <formula>"緑"</formula>
    </cfRule>
    <cfRule type="cellIs" dxfId="959" priority="927" stopIfTrue="1" operator="equal">
      <formula>"黄"</formula>
    </cfRule>
  </conditionalFormatting>
  <conditionalFormatting sqref="M7">
    <cfRule type="cellIs" dxfId="958" priority="922" stopIfTrue="1" operator="equal">
      <formula>"茶"</formula>
    </cfRule>
    <cfRule type="cellIs" dxfId="957" priority="923" stopIfTrue="1" operator="equal">
      <formula>"緑"</formula>
    </cfRule>
    <cfRule type="cellIs" dxfId="956" priority="924" stopIfTrue="1" operator="equal">
      <formula>"黄"</formula>
    </cfRule>
  </conditionalFormatting>
  <conditionalFormatting sqref="M7">
    <cfRule type="cellIs" dxfId="955" priority="919" stopIfTrue="1" operator="equal">
      <formula>"茶"</formula>
    </cfRule>
    <cfRule type="cellIs" dxfId="954" priority="920" stopIfTrue="1" operator="equal">
      <formula>"緑"</formula>
    </cfRule>
    <cfRule type="cellIs" dxfId="953" priority="921" stopIfTrue="1" operator="equal">
      <formula>"黄"</formula>
    </cfRule>
  </conditionalFormatting>
  <conditionalFormatting sqref="M7">
    <cfRule type="cellIs" dxfId="952" priority="916" stopIfTrue="1" operator="equal">
      <formula>"茶"</formula>
    </cfRule>
    <cfRule type="cellIs" dxfId="951" priority="917" stopIfTrue="1" operator="equal">
      <formula>"緑"</formula>
    </cfRule>
    <cfRule type="cellIs" dxfId="950" priority="918" stopIfTrue="1" operator="equal">
      <formula>"黄"</formula>
    </cfRule>
  </conditionalFormatting>
  <conditionalFormatting sqref="M7">
    <cfRule type="cellIs" dxfId="949" priority="913" stopIfTrue="1" operator="equal">
      <formula>"茶"</formula>
    </cfRule>
    <cfRule type="cellIs" dxfId="948" priority="914" stopIfTrue="1" operator="equal">
      <formula>"緑"</formula>
    </cfRule>
    <cfRule type="cellIs" dxfId="947" priority="915" stopIfTrue="1" operator="equal">
      <formula>"黄"</formula>
    </cfRule>
  </conditionalFormatting>
  <conditionalFormatting sqref="M162">
    <cfRule type="cellIs" dxfId="946" priority="910" stopIfTrue="1" operator="equal">
      <formula>"茶"</formula>
    </cfRule>
    <cfRule type="cellIs" dxfId="945" priority="911" stopIfTrue="1" operator="equal">
      <formula>"緑"</formula>
    </cfRule>
    <cfRule type="cellIs" dxfId="944" priority="912" stopIfTrue="1" operator="equal">
      <formula>"黄"</formula>
    </cfRule>
  </conditionalFormatting>
  <conditionalFormatting sqref="M162">
    <cfRule type="cellIs" dxfId="943" priority="907" stopIfTrue="1" operator="equal">
      <formula>"茶"</formula>
    </cfRule>
    <cfRule type="cellIs" dxfId="942" priority="908" stopIfTrue="1" operator="equal">
      <formula>"緑"</formula>
    </cfRule>
    <cfRule type="cellIs" dxfId="941" priority="909" stopIfTrue="1" operator="equal">
      <formula>"黄"</formula>
    </cfRule>
  </conditionalFormatting>
  <conditionalFormatting sqref="M162">
    <cfRule type="cellIs" dxfId="940" priority="904" stopIfTrue="1" operator="equal">
      <formula>"茶"</formula>
    </cfRule>
    <cfRule type="cellIs" dxfId="939" priority="905" stopIfTrue="1" operator="equal">
      <formula>"緑"</formula>
    </cfRule>
    <cfRule type="cellIs" dxfId="938" priority="906" stopIfTrue="1" operator="equal">
      <formula>"黄"</formula>
    </cfRule>
  </conditionalFormatting>
  <conditionalFormatting sqref="M162">
    <cfRule type="cellIs" dxfId="937" priority="901" stopIfTrue="1" operator="equal">
      <formula>"茶"</formula>
    </cfRule>
    <cfRule type="cellIs" dxfId="936" priority="902" stopIfTrue="1" operator="equal">
      <formula>"緑"</formula>
    </cfRule>
    <cfRule type="cellIs" dxfId="935" priority="903" stopIfTrue="1" operator="equal">
      <formula>"黄"</formula>
    </cfRule>
  </conditionalFormatting>
  <conditionalFormatting sqref="M162">
    <cfRule type="cellIs" dxfId="934" priority="898" stopIfTrue="1" operator="equal">
      <formula>"茶"</formula>
    </cfRule>
    <cfRule type="cellIs" dxfId="933" priority="899" stopIfTrue="1" operator="equal">
      <formula>"緑"</formula>
    </cfRule>
    <cfRule type="cellIs" dxfId="932" priority="900" stopIfTrue="1" operator="equal">
      <formula>"黄"</formula>
    </cfRule>
  </conditionalFormatting>
  <conditionalFormatting sqref="M162">
    <cfRule type="cellIs" dxfId="931" priority="895" stopIfTrue="1" operator="equal">
      <formula>"茶"</formula>
    </cfRule>
    <cfRule type="cellIs" dxfId="930" priority="896" stopIfTrue="1" operator="equal">
      <formula>"緑"</formula>
    </cfRule>
    <cfRule type="cellIs" dxfId="929" priority="897" stopIfTrue="1" operator="equal">
      <formula>"黄"</formula>
    </cfRule>
  </conditionalFormatting>
  <conditionalFormatting sqref="M169">
    <cfRule type="cellIs" dxfId="928" priority="892" stopIfTrue="1" operator="equal">
      <formula>"茶"</formula>
    </cfRule>
    <cfRule type="cellIs" dxfId="927" priority="893" stopIfTrue="1" operator="equal">
      <formula>"緑"</formula>
    </cfRule>
    <cfRule type="cellIs" dxfId="926" priority="894" stopIfTrue="1" operator="equal">
      <formula>"黄"</formula>
    </cfRule>
  </conditionalFormatting>
  <conditionalFormatting sqref="M169">
    <cfRule type="cellIs" dxfId="925" priority="889" stopIfTrue="1" operator="equal">
      <formula>"茶"</formula>
    </cfRule>
    <cfRule type="cellIs" dxfId="924" priority="890" stopIfTrue="1" operator="equal">
      <formula>"緑"</formula>
    </cfRule>
    <cfRule type="cellIs" dxfId="923" priority="891" stopIfTrue="1" operator="equal">
      <formula>"黄"</formula>
    </cfRule>
  </conditionalFormatting>
  <conditionalFormatting sqref="M169">
    <cfRule type="cellIs" dxfId="922" priority="886" stopIfTrue="1" operator="equal">
      <formula>"茶"</formula>
    </cfRule>
    <cfRule type="cellIs" dxfId="921" priority="887" stopIfTrue="1" operator="equal">
      <formula>"緑"</formula>
    </cfRule>
    <cfRule type="cellIs" dxfId="920" priority="888" stopIfTrue="1" operator="equal">
      <formula>"黄"</formula>
    </cfRule>
  </conditionalFormatting>
  <conditionalFormatting sqref="M169">
    <cfRule type="cellIs" dxfId="919" priority="883" stopIfTrue="1" operator="equal">
      <formula>"茶"</formula>
    </cfRule>
    <cfRule type="cellIs" dxfId="918" priority="884" stopIfTrue="1" operator="equal">
      <formula>"緑"</formula>
    </cfRule>
    <cfRule type="cellIs" dxfId="917" priority="885" stopIfTrue="1" operator="equal">
      <formula>"黄"</formula>
    </cfRule>
  </conditionalFormatting>
  <conditionalFormatting sqref="M169">
    <cfRule type="cellIs" dxfId="916" priority="880" stopIfTrue="1" operator="equal">
      <formula>"茶"</formula>
    </cfRule>
    <cfRule type="cellIs" dxfId="915" priority="881" stopIfTrue="1" operator="equal">
      <formula>"緑"</formula>
    </cfRule>
    <cfRule type="cellIs" dxfId="914" priority="882" stopIfTrue="1" operator="equal">
      <formula>"黄"</formula>
    </cfRule>
  </conditionalFormatting>
  <conditionalFormatting sqref="M169">
    <cfRule type="cellIs" dxfId="913" priority="877" stopIfTrue="1" operator="equal">
      <formula>"茶"</formula>
    </cfRule>
    <cfRule type="cellIs" dxfId="912" priority="878" stopIfTrue="1" operator="equal">
      <formula>"緑"</formula>
    </cfRule>
    <cfRule type="cellIs" dxfId="911" priority="879" stopIfTrue="1" operator="equal">
      <formula>"黄"</formula>
    </cfRule>
  </conditionalFormatting>
  <conditionalFormatting sqref="M138">
    <cfRule type="cellIs" dxfId="910" priority="874" stopIfTrue="1" operator="equal">
      <formula>"茶"</formula>
    </cfRule>
    <cfRule type="cellIs" dxfId="909" priority="875" stopIfTrue="1" operator="equal">
      <formula>"緑"</formula>
    </cfRule>
    <cfRule type="cellIs" dxfId="908" priority="876" stopIfTrue="1" operator="equal">
      <formula>"黄"</formula>
    </cfRule>
  </conditionalFormatting>
  <conditionalFormatting sqref="M138">
    <cfRule type="cellIs" dxfId="907" priority="871" stopIfTrue="1" operator="equal">
      <formula>"茶"</formula>
    </cfRule>
    <cfRule type="cellIs" dxfId="906" priority="872" stopIfTrue="1" operator="equal">
      <formula>"緑"</formula>
    </cfRule>
    <cfRule type="cellIs" dxfId="905" priority="873" stopIfTrue="1" operator="equal">
      <formula>"黄"</formula>
    </cfRule>
  </conditionalFormatting>
  <conditionalFormatting sqref="M138">
    <cfRule type="cellIs" dxfId="904" priority="868" stopIfTrue="1" operator="equal">
      <formula>"茶"</formula>
    </cfRule>
    <cfRule type="cellIs" dxfId="903" priority="869" stopIfTrue="1" operator="equal">
      <formula>"緑"</formula>
    </cfRule>
    <cfRule type="cellIs" dxfId="902" priority="870" stopIfTrue="1" operator="equal">
      <formula>"黄"</formula>
    </cfRule>
  </conditionalFormatting>
  <conditionalFormatting sqref="M138">
    <cfRule type="cellIs" dxfId="901" priority="865" stopIfTrue="1" operator="equal">
      <formula>"茶"</formula>
    </cfRule>
    <cfRule type="cellIs" dxfId="900" priority="866" stopIfTrue="1" operator="equal">
      <formula>"緑"</formula>
    </cfRule>
    <cfRule type="cellIs" dxfId="899" priority="867" stopIfTrue="1" operator="equal">
      <formula>"黄"</formula>
    </cfRule>
  </conditionalFormatting>
  <conditionalFormatting sqref="M138">
    <cfRule type="cellIs" dxfId="898" priority="862" stopIfTrue="1" operator="equal">
      <formula>"茶"</formula>
    </cfRule>
    <cfRule type="cellIs" dxfId="897" priority="863" stopIfTrue="1" operator="equal">
      <formula>"緑"</formula>
    </cfRule>
    <cfRule type="cellIs" dxfId="896" priority="864" stopIfTrue="1" operator="equal">
      <formula>"黄"</formula>
    </cfRule>
  </conditionalFormatting>
  <conditionalFormatting sqref="M138">
    <cfRule type="cellIs" dxfId="895" priority="859" stopIfTrue="1" operator="equal">
      <formula>"茶"</formula>
    </cfRule>
    <cfRule type="cellIs" dxfId="894" priority="860" stopIfTrue="1" operator="equal">
      <formula>"緑"</formula>
    </cfRule>
    <cfRule type="cellIs" dxfId="893" priority="861" stopIfTrue="1" operator="equal">
      <formula>"黄"</formula>
    </cfRule>
  </conditionalFormatting>
  <conditionalFormatting sqref="M194">
    <cfRule type="cellIs" dxfId="892" priority="856" stopIfTrue="1" operator="equal">
      <formula>"茶"</formula>
    </cfRule>
    <cfRule type="cellIs" dxfId="891" priority="857" stopIfTrue="1" operator="equal">
      <formula>"緑"</formula>
    </cfRule>
    <cfRule type="cellIs" dxfId="890" priority="858" stopIfTrue="1" operator="equal">
      <formula>"黄"</formula>
    </cfRule>
  </conditionalFormatting>
  <conditionalFormatting sqref="M194">
    <cfRule type="cellIs" dxfId="889" priority="853" stopIfTrue="1" operator="equal">
      <formula>"茶"</formula>
    </cfRule>
    <cfRule type="cellIs" dxfId="888" priority="854" stopIfTrue="1" operator="equal">
      <formula>"緑"</formula>
    </cfRule>
    <cfRule type="cellIs" dxfId="887" priority="855" stopIfTrue="1" operator="equal">
      <formula>"黄"</formula>
    </cfRule>
  </conditionalFormatting>
  <conditionalFormatting sqref="M194">
    <cfRule type="cellIs" dxfId="886" priority="850" stopIfTrue="1" operator="equal">
      <formula>"茶"</formula>
    </cfRule>
    <cfRule type="cellIs" dxfId="885" priority="851" stopIfTrue="1" operator="equal">
      <formula>"緑"</formula>
    </cfRule>
    <cfRule type="cellIs" dxfId="884" priority="852" stopIfTrue="1" operator="equal">
      <formula>"黄"</formula>
    </cfRule>
  </conditionalFormatting>
  <conditionalFormatting sqref="M194">
    <cfRule type="cellIs" dxfId="883" priority="847" stopIfTrue="1" operator="equal">
      <formula>"茶"</formula>
    </cfRule>
    <cfRule type="cellIs" dxfId="882" priority="848" stopIfTrue="1" operator="equal">
      <formula>"緑"</formula>
    </cfRule>
    <cfRule type="cellIs" dxfId="881" priority="849" stopIfTrue="1" operator="equal">
      <formula>"黄"</formula>
    </cfRule>
  </conditionalFormatting>
  <conditionalFormatting sqref="M194">
    <cfRule type="cellIs" dxfId="880" priority="844" stopIfTrue="1" operator="equal">
      <formula>"茶"</formula>
    </cfRule>
    <cfRule type="cellIs" dxfId="879" priority="845" stopIfTrue="1" operator="equal">
      <formula>"緑"</formula>
    </cfRule>
    <cfRule type="cellIs" dxfId="878" priority="846" stopIfTrue="1" operator="equal">
      <formula>"黄"</formula>
    </cfRule>
  </conditionalFormatting>
  <conditionalFormatting sqref="M194">
    <cfRule type="cellIs" dxfId="877" priority="841" stopIfTrue="1" operator="equal">
      <formula>"茶"</formula>
    </cfRule>
    <cfRule type="cellIs" dxfId="876" priority="842" stopIfTrue="1" operator="equal">
      <formula>"緑"</formula>
    </cfRule>
    <cfRule type="cellIs" dxfId="875" priority="843" stopIfTrue="1" operator="equal">
      <formula>"黄"</formula>
    </cfRule>
  </conditionalFormatting>
  <conditionalFormatting sqref="M95">
    <cfRule type="cellIs" dxfId="874" priority="838" stopIfTrue="1" operator="equal">
      <formula>"茶"</formula>
    </cfRule>
    <cfRule type="cellIs" dxfId="873" priority="839" stopIfTrue="1" operator="equal">
      <formula>"緑"</formula>
    </cfRule>
    <cfRule type="cellIs" dxfId="872" priority="840" stopIfTrue="1" operator="equal">
      <formula>"黄"</formula>
    </cfRule>
  </conditionalFormatting>
  <conditionalFormatting sqref="M95">
    <cfRule type="cellIs" dxfId="871" priority="835" stopIfTrue="1" operator="equal">
      <formula>"茶"</formula>
    </cfRule>
    <cfRule type="cellIs" dxfId="870" priority="836" stopIfTrue="1" operator="equal">
      <formula>"緑"</formula>
    </cfRule>
    <cfRule type="cellIs" dxfId="869" priority="837" stopIfTrue="1" operator="equal">
      <formula>"黄"</formula>
    </cfRule>
  </conditionalFormatting>
  <conditionalFormatting sqref="M95">
    <cfRule type="cellIs" dxfId="868" priority="832" stopIfTrue="1" operator="equal">
      <formula>"茶"</formula>
    </cfRule>
    <cfRule type="cellIs" dxfId="867" priority="833" stopIfTrue="1" operator="equal">
      <formula>"緑"</formula>
    </cfRule>
    <cfRule type="cellIs" dxfId="866" priority="834" stopIfTrue="1" operator="equal">
      <formula>"黄"</formula>
    </cfRule>
  </conditionalFormatting>
  <conditionalFormatting sqref="M95">
    <cfRule type="cellIs" dxfId="865" priority="829" stopIfTrue="1" operator="equal">
      <formula>"茶"</formula>
    </cfRule>
    <cfRule type="cellIs" dxfId="864" priority="830" stopIfTrue="1" operator="equal">
      <formula>"緑"</formula>
    </cfRule>
    <cfRule type="cellIs" dxfId="863" priority="831" stopIfTrue="1" operator="equal">
      <formula>"黄"</formula>
    </cfRule>
  </conditionalFormatting>
  <conditionalFormatting sqref="M95">
    <cfRule type="cellIs" dxfId="862" priority="826" stopIfTrue="1" operator="equal">
      <formula>"茶"</formula>
    </cfRule>
    <cfRule type="cellIs" dxfId="861" priority="827" stopIfTrue="1" operator="equal">
      <formula>"緑"</formula>
    </cfRule>
    <cfRule type="cellIs" dxfId="860" priority="828" stopIfTrue="1" operator="equal">
      <formula>"黄"</formula>
    </cfRule>
  </conditionalFormatting>
  <conditionalFormatting sqref="M95">
    <cfRule type="cellIs" dxfId="859" priority="823" stopIfTrue="1" operator="equal">
      <formula>"茶"</formula>
    </cfRule>
    <cfRule type="cellIs" dxfId="858" priority="824" stopIfTrue="1" operator="equal">
      <formula>"緑"</formula>
    </cfRule>
    <cfRule type="cellIs" dxfId="857" priority="825" stopIfTrue="1" operator="equal">
      <formula>"黄"</formula>
    </cfRule>
  </conditionalFormatting>
  <conditionalFormatting sqref="M111">
    <cfRule type="cellIs" dxfId="856" priority="820" stopIfTrue="1" operator="equal">
      <formula>"茶"</formula>
    </cfRule>
    <cfRule type="cellIs" dxfId="855" priority="821" stopIfTrue="1" operator="equal">
      <formula>"緑"</formula>
    </cfRule>
    <cfRule type="cellIs" dxfId="854" priority="822" stopIfTrue="1" operator="equal">
      <formula>"黄"</formula>
    </cfRule>
  </conditionalFormatting>
  <conditionalFormatting sqref="M111">
    <cfRule type="cellIs" dxfId="853" priority="817" stopIfTrue="1" operator="equal">
      <formula>"茶"</formula>
    </cfRule>
    <cfRule type="cellIs" dxfId="852" priority="818" stopIfTrue="1" operator="equal">
      <formula>"緑"</formula>
    </cfRule>
    <cfRule type="cellIs" dxfId="851" priority="819" stopIfTrue="1" operator="equal">
      <formula>"黄"</formula>
    </cfRule>
  </conditionalFormatting>
  <conditionalFormatting sqref="M111">
    <cfRule type="cellIs" dxfId="850" priority="814" stopIfTrue="1" operator="equal">
      <formula>"茶"</formula>
    </cfRule>
    <cfRule type="cellIs" dxfId="849" priority="815" stopIfTrue="1" operator="equal">
      <formula>"緑"</formula>
    </cfRule>
    <cfRule type="cellIs" dxfId="848" priority="816" stopIfTrue="1" operator="equal">
      <formula>"黄"</formula>
    </cfRule>
  </conditionalFormatting>
  <conditionalFormatting sqref="M111">
    <cfRule type="cellIs" dxfId="847" priority="811" stopIfTrue="1" operator="equal">
      <formula>"茶"</formula>
    </cfRule>
    <cfRule type="cellIs" dxfId="846" priority="812" stopIfTrue="1" operator="equal">
      <formula>"緑"</formula>
    </cfRule>
    <cfRule type="cellIs" dxfId="845" priority="813" stopIfTrue="1" operator="equal">
      <formula>"黄"</formula>
    </cfRule>
  </conditionalFormatting>
  <conditionalFormatting sqref="M111">
    <cfRule type="cellIs" dxfId="844" priority="808" stopIfTrue="1" operator="equal">
      <formula>"茶"</formula>
    </cfRule>
    <cfRule type="cellIs" dxfId="843" priority="809" stopIfTrue="1" operator="equal">
      <formula>"緑"</formula>
    </cfRule>
    <cfRule type="cellIs" dxfId="842" priority="810" stopIfTrue="1" operator="equal">
      <formula>"黄"</formula>
    </cfRule>
  </conditionalFormatting>
  <conditionalFormatting sqref="M111">
    <cfRule type="cellIs" dxfId="841" priority="805" stopIfTrue="1" operator="equal">
      <formula>"茶"</formula>
    </cfRule>
    <cfRule type="cellIs" dxfId="840" priority="806" stopIfTrue="1" operator="equal">
      <formula>"緑"</formula>
    </cfRule>
    <cfRule type="cellIs" dxfId="839" priority="807" stopIfTrue="1" operator="equal">
      <formula>"黄"</formula>
    </cfRule>
  </conditionalFormatting>
  <conditionalFormatting sqref="M209">
    <cfRule type="cellIs" dxfId="838" priority="802" stopIfTrue="1" operator="equal">
      <formula>"茶"</formula>
    </cfRule>
    <cfRule type="cellIs" dxfId="837" priority="803" stopIfTrue="1" operator="equal">
      <formula>"緑"</formula>
    </cfRule>
    <cfRule type="cellIs" dxfId="836" priority="804" stopIfTrue="1" operator="equal">
      <formula>"黄"</formula>
    </cfRule>
  </conditionalFormatting>
  <conditionalFormatting sqref="M209">
    <cfRule type="cellIs" dxfId="835" priority="799" stopIfTrue="1" operator="equal">
      <formula>"茶"</formula>
    </cfRule>
    <cfRule type="cellIs" dxfId="834" priority="800" stopIfTrue="1" operator="equal">
      <formula>"緑"</formula>
    </cfRule>
    <cfRule type="cellIs" dxfId="833" priority="801" stopIfTrue="1" operator="equal">
      <formula>"黄"</formula>
    </cfRule>
  </conditionalFormatting>
  <conditionalFormatting sqref="M209">
    <cfRule type="cellIs" dxfId="832" priority="796" stopIfTrue="1" operator="equal">
      <formula>"茶"</formula>
    </cfRule>
    <cfRule type="cellIs" dxfId="831" priority="797" stopIfTrue="1" operator="equal">
      <formula>"緑"</formula>
    </cfRule>
    <cfRule type="cellIs" dxfId="830" priority="798" stopIfTrue="1" operator="equal">
      <formula>"黄"</formula>
    </cfRule>
  </conditionalFormatting>
  <conditionalFormatting sqref="M209">
    <cfRule type="cellIs" dxfId="829" priority="793" stopIfTrue="1" operator="equal">
      <formula>"茶"</formula>
    </cfRule>
    <cfRule type="cellIs" dxfId="828" priority="794" stopIfTrue="1" operator="equal">
      <formula>"緑"</formula>
    </cfRule>
    <cfRule type="cellIs" dxfId="827" priority="795" stopIfTrue="1" operator="equal">
      <formula>"黄"</formula>
    </cfRule>
  </conditionalFormatting>
  <conditionalFormatting sqref="M209">
    <cfRule type="cellIs" dxfId="826" priority="790" stopIfTrue="1" operator="equal">
      <formula>"茶"</formula>
    </cfRule>
    <cfRule type="cellIs" dxfId="825" priority="791" stopIfTrue="1" operator="equal">
      <formula>"緑"</formula>
    </cfRule>
    <cfRule type="cellIs" dxfId="824" priority="792" stopIfTrue="1" operator="equal">
      <formula>"黄"</formula>
    </cfRule>
  </conditionalFormatting>
  <conditionalFormatting sqref="M209">
    <cfRule type="cellIs" dxfId="823" priority="787" stopIfTrue="1" operator="equal">
      <formula>"茶"</formula>
    </cfRule>
    <cfRule type="cellIs" dxfId="822" priority="788" stopIfTrue="1" operator="equal">
      <formula>"緑"</formula>
    </cfRule>
    <cfRule type="cellIs" dxfId="821" priority="789" stopIfTrue="1" operator="equal">
      <formula>"黄"</formula>
    </cfRule>
  </conditionalFormatting>
  <conditionalFormatting sqref="M144">
    <cfRule type="cellIs" dxfId="820" priority="784" stopIfTrue="1" operator="equal">
      <formula>"茶"</formula>
    </cfRule>
    <cfRule type="cellIs" dxfId="819" priority="785" stopIfTrue="1" operator="equal">
      <formula>"緑"</formula>
    </cfRule>
    <cfRule type="cellIs" dxfId="818" priority="786" stopIfTrue="1" operator="equal">
      <formula>"黄"</formula>
    </cfRule>
  </conditionalFormatting>
  <conditionalFormatting sqref="M144">
    <cfRule type="cellIs" dxfId="817" priority="781" stopIfTrue="1" operator="equal">
      <formula>"茶"</formula>
    </cfRule>
    <cfRule type="cellIs" dxfId="816" priority="782" stopIfTrue="1" operator="equal">
      <formula>"緑"</formula>
    </cfRule>
    <cfRule type="cellIs" dxfId="815" priority="783" stopIfTrue="1" operator="equal">
      <formula>"黄"</formula>
    </cfRule>
  </conditionalFormatting>
  <conditionalFormatting sqref="M172">
    <cfRule type="cellIs" dxfId="814" priority="778" stopIfTrue="1" operator="equal">
      <formula>"茶"</formula>
    </cfRule>
    <cfRule type="cellIs" dxfId="813" priority="779" stopIfTrue="1" operator="equal">
      <formula>"緑"</formula>
    </cfRule>
    <cfRule type="cellIs" dxfId="812" priority="780" stopIfTrue="1" operator="equal">
      <formula>"黄"</formula>
    </cfRule>
  </conditionalFormatting>
  <conditionalFormatting sqref="M172">
    <cfRule type="cellIs" dxfId="811" priority="775" stopIfTrue="1" operator="equal">
      <formula>"茶"</formula>
    </cfRule>
    <cfRule type="cellIs" dxfId="810" priority="776" stopIfTrue="1" operator="equal">
      <formula>"緑"</formula>
    </cfRule>
    <cfRule type="cellIs" dxfId="809" priority="777" stopIfTrue="1" operator="equal">
      <formula>"黄"</formula>
    </cfRule>
  </conditionalFormatting>
  <conditionalFormatting sqref="M172">
    <cfRule type="cellIs" dxfId="808" priority="772" stopIfTrue="1" operator="equal">
      <formula>"茶"</formula>
    </cfRule>
    <cfRule type="cellIs" dxfId="807" priority="773" stopIfTrue="1" operator="equal">
      <formula>"緑"</formula>
    </cfRule>
    <cfRule type="cellIs" dxfId="806" priority="774" stopIfTrue="1" operator="equal">
      <formula>"黄"</formula>
    </cfRule>
  </conditionalFormatting>
  <conditionalFormatting sqref="M172">
    <cfRule type="cellIs" dxfId="805" priority="769" stopIfTrue="1" operator="equal">
      <formula>"茶"</formula>
    </cfRule>
    <cfRule type="cellIs" dxfId="804" priority="770" stopIfTrue="1" operator="equal">
      <formula>"緑"</formula>
    </cfRule>
    <cfRule type="cellIs" dxfId="803" priority="771" stopIfTrue="1" operator="equal">
      <formula>"黄"</formula>
    </cfRule>
  </conditionalFormatting>
  <conditionalFormatting sqref="M172">
    <cfRule type="cellIs" dxfId="802" priority="766" stopIfTrue="1" operator="equal">
      <formula>"茶"</formula>
    </cfRule>
    <cfRule type="cellIs" dxfId="801" priority="767" stopIfTrue="1" operator="equal">
      <formula>"緑"</formula>
    </cfRule>
    <cfRule type="cellIs" dxfId="800" priority="768" stopIfTrue="1" operator="equal">
      <formula>"黄"</formula>
    </cfRule>
  </conditionalFormatting>
  <conditionalFormatting sqref="M172">
    <cfRule type="cellIs" dxfId="799" priority="763" stopIfTrue="1" operator="equal">
      <formula>"茶"</formula>
    </cfRule>
    <cfRule type="cellIs" dxfId="798" priority="764" stopIfTrue="1" operator="equal">
      <formula>"緑"</formula>
    </cfRule>
    <cfRule type="cellIs" dxfId="797" priority="765" stopIfTrue="1" operator="equal">
      <formula>"黄"</formula>
    </cfRule>
  </conditionalFormatting>
  <conditionalFormatting sqref="M33">
    <cfRule type="cellIs" dxfId="796" priority="760" stopIfTrue="1" operator="equal">
      <formula>"茶"</formula>
    </cfRule>
    <cfRule type="cellIs" dxfId="795" priority="761" stopIfTrue="1" operator="equal">
      <formula>"緑"</formula>
    </cfRule>
    <cfRule type="cellIs" dxfId="794" priority="762" stopIfTrue="1" operator="equal">
      <formula>"黄"</formula>
    </cfRule>
  </conditionalFormatting>
  <conditionalFormatting sqref="M33">
    <cfRule type="cellIs" dxfId="793" priority="757" stopIfTrue="1" operator="equal">
      <formula>"茶"</formula>
    </cfRule>
    <cfRule type="cellIs" dxfId="792" priority="758" stopIfTrue="1" operator="equal">
      <formula>"緑"</formula>
    </cfRule>
    <cfRule type="cellIs" dxfId="791" priority="759" stopIfTrue="1" operator="equal">
      <formula>"黄"</formula>
    </cfRule>
  </conditionalFormatting>
  <conditionalFormatting sqref="M19">
    <cfRule type="cellIs" dxfId="790" priority="754" stopIfTrue="1" operator="equal">
      <formula>"茶"</formula>
    </cfRule>
    <cfRule type="cellIs" dxfId="789" priority="755" stopIfTrue="1" operator="equal">
      <formula>"緑"</formula>
    </cfRule>
    <cfRule type="cellIs" dxfId="788" priority="756" stopIfTrue="1" operator="equal">
      <formula>"黄"</formula>
    </cfRule>
  </conditionalFormatting>
  <conditionalFormatting sqref="M19">
    <cfRule type="cellIs" dxfId="787" priority="751" stopIfTrue="1" operator="equal">
      <formula>"茶"</formula>
    </cfRule>
    <cfRule type="cellIs" dxfId="786" priority="752" stopIfTrue="1" operator="equal">
      <formula>"緑"</formula>
    </cfRule>
    <cfRule type="cellIs" dxfId="785" priority="753" stopIfTrue="1" operator="equal">
      <formula>"黄"</formula>
    </cfRule>
  </conditionalFormatting>
  <conditionalFormatting sqref="M64">
    <cfRule type="cellIs" dxfId="784" priority="748" stopIfTrue="1" operator="equal">
      <formula>"茶"</formula>
    </cfRule>
    <cfRule type="cellIs" dxfId="783" priority="749" stopIfTrue="1" operator="equal">
      <formula>"緑"</formula>
    </cfRule>
    <cfRule type="cellIs" dxfId="782" priority="750" stopIfTrue="1" operator="equal">
      <formula>"黄"</formula>
    </cfRule>
  </conditionalFormatting>
  <conditionalFormatting sqref="M64">
    <cfRule type="cellIs" dxfId="781" priority="745" stopIfTrue="1" operator="equal">
      <formula>"茶"</formula>
    </cfRule>
    <cfRule type="cellIs" dxfId="780" priority="746" stopIfTrue="1" operator="equal">
      <formula>"緑"</formula>
    </cfRule>
    <cfRule type="cellIs" dxfId="779" priority="747" stopIfTrue="1" operator="equal">
      <formula>"黄"</formula>
    </cfRule>
  </conditionalFormatting>
  <conditionalFormatting sqref="M163">
    <cfRule type="cellIs" dxfId="778" priority="742" stopIfTrue="1" operator="equal">
      <formula>"茶"</formula>
    </cfRule>
    <cfRule type="cellIs" dxfId="777" priority="743" stopIfTrue="1" operator="equal">
      <formula>"緑"</formula>
    </cfRule>
    <cfRule type="cellIs" dxfId="776" priority="744" stopIfTrue="1" operator="equal">
      <formula>"黄"</formula>
    </cfRule>
  </conditionalFormatting>
  <conditionalFormatting sqref="M163">
    <cfRule type="cellIs" dxfId="775" priority="739" stopIfTrue="1" operator="equal">
      <formula>"茶"</formula>
    </cfRule>
    <cfRule type="cellIs" dxfId="774" priority="740" stopIfTrue="1" operator="equal">
      <formula>"緑"</formula>
    </cfRule>
    <cfRule type="cellIs" dxfId="773" priority="741" stopIfTrue="1" operator="equal">
      <formula>"黄"</formula>
    </cfRule>
  </conditionalFormatting>
  <conditionalFormatting sqref="M165">
    <cfRule type="cellIs" dxfId="772" priority="736" stopIfTrue="1" operator="equal">
      <formula>"茶"</formula>
    </cfRule>
    <cfRule type="cellIs" dxfId="771" priority="737" stopIfTrue="1" operator="equal">
      <formula>"緑"</formula>
    </cfRule>
    <cfRule type="cellIs" dxfId="770" priority="738" stopIfTrue="1" operator="equal">
      <formula>"黄"</formula>
    </cfRule>
  </conditionalFormatting>
  <conditionalFormatting sqref="M165">
    <cfRule type="cellIs" dxfId="769" priority="733" stopIfTrue="1" operator="equal">
      <formula>"茶"</formula>
    </cfRule>
    <cfRule type="cellIs" dxfId="768" priority="734" stopIfTrue="1" operator="equal">
      <formula>"緑"</formula>
    </cfRule>
    <cfRule type="cellIs" dxfId="767" priority="735" stopIfTrue="1" operator="equal">
      <formula>"黄"</formula>
    </cfRule>
  </conditionalFormatting>
  <conditionalFormatting sqref="M136">
    <cfRule type="cellIs" dxfId="766" priority="730" stopIfTrue="1" operator="equal">
      <formula>"茶"</formula>
    </cfRule>
    <cfRule type="cellIs" dxfId="765" priority="731" stopIfTrue="1" operator="equal">
      <formula>"緑"</formula>
    </cfRule>
    <cfRule type="cellIs" dxfId="764" priority="732" stopIfTrue="1" operator="equal">
      <formula>"黄"</formula>
    </cfRule>
  </conditionalFormatting>
  <conditionalFormatting sqref="M136">
    <cfRule type="cellIs" dxfId="763" priority="727" stopIfTrue="1" operator="equal">
      <formula>"茶"</formula>
    </cfRule>
    <cfRule type="cellIs" dxfId="762" priority="728" stopIfTrue="1" operator="equal">
      <formula>"緑"</formula>
    </cfRule>
    <cfRule type="cellIs" dxfId="761" priority="729" stopIfTrue="1" operator="equal">
      <formula>"黄"</formula>
    </cfRule>
  </conditionalFormatting>
  <conditionalFormatting sqref="M94">
    <cfRule type="cellIs" dxfId="760" priority="724" stopIfTrue="1" operator="equal">
      <formula>"茶"</formula>
    </cfRule>
    <cfRule type="cellIs" dxfId="759" priority="725" stopIfTrue="1" operator="equal">
      <formula>"緑"</formula>
    </cfRule>
    <cfRule type="cellIs" dxfId="758" priority="726" stopIfTrue="1" operator="equal">
      <formula>"黄"</formula>
    </cfRule>
  </conditionalFormatting>
  <conditionalFormatting sqref="M94">
    <cfRule type="cellIs" dxfId="757" priority="721" stopIfTrue="1" operator="equal">
      <formula>"茶"</formula>
    </cfRule>
    <cfRule type="cellIs" dxfId="756" priority="722" stopIfTrue="1" operator="equal">
      <formula>"緑"</formula>
    </cfRule>
    <cfRule type="cellIs" dxfId="755" priority="723" stopIfTrue="1" operator="equal">
      <formula>"黄"</formula>
    </cfRule>
  </conditionalFormatting>
  <conditionalFormatting sqref="M191">
    <cfRule type="cellIs" dxfId="754" priority="718" stopIfTrue="1" operator="equal">
      <formula>"茶"</formula>
    </cfRule>
    <cfRule type="cellIs" dxfId="753" priority="719" stopIfTrue="1" operator="equal">
      <formula>"緑"</formula>
    </cfRule>
    <cfRule type="cellIs" dxfId="752" priority="720" stopIfTrue="1" operator="equal">
      <formula>"黄"</formula>
    </cfRule>
  </conditionalFormatting>
  <conditionalFormatting sqref="M191">
    <cfRule type="cellIs" dxfId="751" priority="715" stopIfTrue="1" operator="equal">
      <formula>"茶"</formula>
    </cfRule>
    <cfRule type="cellIs" dxfId="750" priority="716" stopIfTrue="1" operator="equal">
      <formula>"緑"</formula>
    </cfRule>
    <cfRule type="cellIs" dxfId="749" priority="717" stopIfTrue="1" operator="equal">
      <formula>"黄"</formula>
    </cfRule>
  </conditionalFormatting>
  <conditionalFormatting sqref="M145">
    <cfRule type="cellIs" dxfId="748" priority="712" stopIfTrue="1" operator="equal">
      <formula>"茶"</formula>
    </cfRule>
    <cfRule type="cellIs" dxfId="747" priority="713" stopIfTrue="1" operator="equal">
      <formula>"緑"</formula>
    </cfRule>
    <cfRule type="cellIs" dxfId="746" priority="714" stopIfTrue="1" operator="equal">
      <formula>"黄"</formula>
    </cfRule>
  </conditionalFormatting>
  <conditionalFormatting sqref="M154">
    <cfRule type="cellIs" dxfId="745" priority="709" stopIfTrue="1" operator="equal">
      <formula>"茶"</formula>
    </cfRule>
    <cfRule type="cellIs" dxfId="744" priority="710" stopIfTrue="1" operator="equal">
      <formula>"緑"</formula>
    </cfRule>
    <cfRule type="cellIs" dxfId="743" priority="711" stopIfTrue="1" operator="equal">
      <formula>"黄"</formula>
    </cfRule>
  </conditionalFormatting>
  <conditionalFormatting sqref="M158">
    <cfRule type="cellIs" dxfId="742" priority="706" stopIfTrue="1" operator="equal">
      <formula>"茶"</formula>
    </cfRule>
    <cfRule type="cellIs" dxfId="741" priority="707" stopIfTrue="1" operator="equal">
      <formula>"緑"</formula>
    </cfRule>
    <cfRule type="cellIs" dxfId="740" priority="708" stopIfTrue="1" operator="equal">
      <formula>"黄"</formula>
    </cfRule>
  </conditionalFormatting>
  <conditionalFormatting sqref="M122">
    <cfRule type="cellIs" dxfId="739" priority="703" stopIfTrue="1" operator="equal">
      <formula>"茶"</formula>
    </cfRule>
    <cfRule type="cellIs" dxfId="738" priority="704" stopIfTrue="1" operator="equal">
      <formula>"緑"</formula>
    </cfRule>
    <cfRule type="cellIs" dxfId="737" priority="705" stopIfTrue="1" operator="equal">
      <formula>"黄"</formula>
    </cfRule>
  </conditionalFormatting>
  <conditionalFormatting sqref="M171">
    <cfRule type="cellIs" dxfId="736" priority="700" stopIfTrue="1" operator="equal">
      <formula>"茶"</formula>
    </cfRule>
    <cfRule type="cellIs" dxfId="735" priority="701" stopIfTrue="1" operator="equal">
      <formula>"緑"</formula>
    </cfRule>
    <cfRule type="cellIs" dxfId="734" priority="702" stopIfTrue="1" operator="equal">
      <formula>"黄"</formula>
    </cfRule>
  </conditionalFormatting>
  <conditionalFormatting sqref="M84">
    <cfRule type="cellIs" dxfId="733" priority="697" stopIfTrue="1" operator="equal">
      <formula>"茶"</formula>
    </cfRule>
    <cfRule type="cellIs" dxfId="732" priority="698" stopIfTrue="1" operator="equal">
      <formula>"緑"</formula>
    </cfRule>
    <cfRule type="cellIs" dxfId="731" priority="699" stopIfTrue="1" operator="equal">
      <formula>"黄"</formula>
    </cfRule>
  </conditionalFormatting>
  <conditionalFormatting sqref="M88">
    <cfRule type="cellIs" dxfId="730" priority="694" stopIfTrue="1" operator="equal">
      <formula>"茶"</formula>
    </cfRule>
    <cfRule type="cellIs" dxfId="729" priority="695" stopIfTrue="1" operator="equal">
      <formula>"緑"</formula>
    </cfRule>
    <cfRule type="cellIs" dxfId="728" priority="696" stopIfTrue="1" operator="equal">
      <formula>"黄"</formula>
    </cfRule>
  </conditionalFormatting>
  <conditionalFormatting sqref="M90">
    <cfRule type="cellIs" dxfId="727" priority="691" stopIfTrue="1" operator="equal">
      <formula>"茶"</formula>
    </cfRule>
    <cfRule type="cellIs" dxfId="726" priority="692" stopIfTrue="1" operator="equal">
      <formula>"緑"</formula>
    </cfRule>
    <cfRule type="cellIs" dxfId="725" priority="693" stopIfTrue="1" operator="equal">
      <formula>"黄"</formula>
    </cfRule>
  </conditionalFormatting>
  <conditionalFormatting sqref="M28">
    <cfRule type="cellIs" dxfId="724" priority="688" stopIfTrue="1" operator="equal">
      <formula>"茶"</formula>
    </cfRule>
    <cfRule type="cellIs" dxfId="723" priority="689" stopIfTrue="1" operator="equal">
      <formula>"緑"</formula>
    </cfRule>
    <cfRule type="cellIs" dxfId="722" priority="690" stopIfTrue="1" operator="equal">
      <formula>"黄"</formula>
    </cfRule>
  </conditionalFormatting>
  <conditionalFormatting sqref="M199">
    <cfRule type="cellIs" dxfId="721" priority="685" stopIfTrue="1" operator="equal">
      <formula>"茶"</formula>
    </cfRule>
    <cfRule type="cellIs" dxfId="720" priority="686" stopIfTrue="1" operator="equal">
      <formula>"緑"</formula>
    </cfRule>
    <cfRule type="cellIs" dxfId="719" priority="687" stopIfTrue="1" operator="equal">
      <formula>"黄"</formula>
    </cfRule>
  </conditionalFormatting>
  <conditionalFormatting sqref="M37">
    <cfRule type="cellIs" dxfId="718" priority="682" stopIfTrue="1" operator="equal">
      <formula>"茶"</formula>
    </cfRule>
    <cfRule type="cellIs" dxfId="717" priority="683" stopIfTrue="1" operator="equal">
      <formula>"緑"</formula>
    </cfRule>
    <cfRule type="cellIs" dxfId="716" priority="684" stopIfTrue="1" operator="equal">
      <formula>"黄"</formula>
    </cfRule>
  </conditionalFormatting>
  <conditionalFormatting sqref="M40">
    <cfRule type="cellIs" dxfId="715" priority="679" stopIfTrue="1" operator="equal">
      <formula>"茶"</formula>
    </cfRule>
    <cfRule type="cellIs" dxfId="714" priority="680" stopIfTrue="1" operator="equal">
      <formula>"緑"</formula>
    </cfRule>
    <cfRule type="cellIs" dxfId="713" priority="681" stopIfTrue="1" operator="equal">
      <formula>"黄"</formula>
    </cfRule>
  </conditionalFormatting>
  <conditionalFormatting sqref="M8">
    <cfRule type="cellIs" dxfId="712" priority="676" stopIfTrue="1" operator="equal">
      <formula>"茶"</formula>
    </cfRule>
    <cfRule type="cellIs" dxfId="711" priority="677" stopIfTrue="1" operator="equal">
      <formula>"緑"</formula>
    </cfRule>
    <cfRule type="cellIs" dxfId="710" priority="678" stopIfTrue="1" operator="equal">
      <formula>"黄"</formula>
    </cfRule>
  </conditionalFormatting>
  <conditionalFormatting sqref="M13">
    <cfRule type="cellIs" dxfId="709" priority="673" stopIfTrue="1" operator="equal">
      <formula>"茶"</formula>
    </cfRule>
    <cfRule type="cellIs" dxfId="708" priority="674" stopIfTrue="1" operator="equal">
      <formula>"緑"</formula>
    </cfRule>
    <cfRule type="cellIs" dxfId="707" priority="675" stopIfTrue="1" operator="equal">
      <formula>"黄"</formula>
    </cfRule>
  </conditionalFormatting>
  <conditionalFormatting sqref="M137">
    <cfRule type="cellIs" dxfId="706" priority="670" stopIfTrue="1" operator="equal">
      <formula>"茶"</formula>
    </cfRule>
    <cfRule type="cellIs" dxfId="705" priority="671" stopIfTrue="1" operator="equal">
      <formula>"緑"</formula>
    </cfRule>
    <cfRule type="cellIs" dxfId="704" priority="672" stopIfTrue="1" operator="equal">
      <formula>"黄"</formula>
    </cfRule>
  </conditionalFormatting>
  <conditionalFormatting sqref="M67">
    <cfRule type="cellIs" dxfId="703" priority="667" stopIfTrue="1" operator="equal">
      <formula>"茶"</formula>
    </cfRule>
    <cfRule type="cellIs" dxfId="702" priority="668" stopIfTrue="1" operator="equal">
      <formula>"緑"</formula>
    </cfRule>
    <cfRule type="cellIs" dxfId="701" priority="669" stopIfTrue="1" operator="equal">
      <formula>"黄"</formula>
    </cfRule>
  </conditionalFormatting>
  <conditionalFormatting sqref="M93">
    <cfRule type="cellIs" dxfId="700" priority="664" stopIfTrue="1" operator="equal">
      <formula>"茶"</formula>
    </cfRule>
    <cfRule type="cellIs" dxfId="699" priority="665" stopIfTrue="1" operator="equal">
      <formula>"緑"</formula>
    </cfRule>
    <cfRule type="cellIs" dxfId="698" priority="666" stopIfTrue="1" operator="equal">
      <formula>"黄"</formula>
    </cfRule>
  </conditionalFormatting>
  <conditionalFormatting sqref="M52">
    <cfRule type="cellIs" dxfId="697" priority="661" stopIfTrue="1" operator="equal">
      <formula>"茶"</formula>
    </cfRule>
    <cfRule type="cellIs" dxfId="696" priority="662" stopIfTrue="1" operator="equal">
      <formula>"緑"</formula>
    </cfRule>
    <cfRule type="cellIs" dxfId="695" priority="663" stopIfTrue="1" operator="equal">
      <formula>"黄"</formula>
    </cfRule>
  </conditionalFormatting>
  <conditionalFormatting sqref="M100">
    <cfRule type="cellIs" dxfId="694" priority="658" stopIfTrue="1" operator="equal">
      <formula>"茶"</formula>
    </cfRule>
    <cfRule type="cellIs" dxfId="693" priority="659" stopIfTrue="1" operator="equal">
      <formula>"緑"</formula>
    </cfRule>
    <cfRule type="cellIs" dxfId="692" priority="660" stopIfTrue="1" operator="equal">
      <formula>"黄"</formula>
    </cfRule>
  </conditionalFormatting>
  <conditionalFormatting sqref="M105">
    <cfRule type="cellIs" dxfId="691" priority="655" stopIfTrue="1" operator="equal">
      <formula>"茶"</formula>
    </cfRule>
    <cfRule type="cellIs" dxfId="690" priority="656" stopIfTrue="1" operator="equal">
      <formula>"緑"</formula>
    </cfRule>
    <cfRule type="cellIs" dxfId="689" priority="657" stopIfTrue="1" operator="equal">
      <formula>"黄"</formula>
    </cfRule>
  </conditionalFormatting>
  <conditionalFormatting sqref="M212">
    <cfRule type="cellIs" dxfId="688" priority="652" stopIfTrue="1" operator="equal">
      <formula>"茶"</formula>
    </cfRule>
    <cfRule type="cellIs" dxfId="687" priority="653" stopIfTrue="1" operator="equal">
      <formula>"緑"</formula>
    </cfRule>
    <cfRule type="cellIs" dxfId="686" priority="654" stopIfTrue="1" operator="equal">
      <formula>"黄"</formula>
    </cfRule>
  </conditionalFormatting>
  <conditionalFormatting sqref="M186">
    <cfRule type="cellIs" dxfId="685" priority="649" stopIfTrue="1" operator="equal">
      <formula>"茶"</formula>
    </cfRule>
    <cfRule type="cellIs" dxfId="684" priority="650" stopIfTrue="1" operator="equal">
      <formula>"緑"</formula>
    </cfRule>
    <cfRule type="cellIs" dxfId="683" priority="651" stopIfTrue="1" operator="equal">
      <formula>"黄"</formula>
    </cfRule>
  </conditionalFormatting>
  <conditionalFormatting sqref="M112">
    <cfRule type="cellIs" dxfId="682" priority="646" stopIfTrue="1" operator="equal">
      <formula>"茶"</formula>
    </cfRule>
    <cfRule type="cellIs" dxfId="681" priority="647" stopIfTrue="1" operator="equal">
      <formula>"緑"</formula>
    </cfRule>
    <cfRule type="cellIs" dxfId="680" priority="648" stopIfTrue="1" operator="equal">
      <formula>"黄"</formula>
    </cfRule>
  </conditionalFormatting>
  <conditionalFormatting sqref="M146">
    <cfRule type="cellIs" dxfId="679" priority="643" stopIfTrue="1" operator="equal">
      <formula>"茶"</formula>
    </cfRule>
    <cfRule type="cellIs" dxfId="678" priority="644" stopIfTrue="1" operator="equal">
      <formula>"緑"</formula>
    </cfRule>
    <cfRule type="cellIs" dxfId="677" priority="645" stopIfTrue="1" operator="equal">
      <formula>"黄"</formula>
    </cfRule>
  </conditionalFormatting>
  <conditionalFormatting sqref="M27">
    <cfRule type="cellIs" dxfId="676" priority="640" stopIfTrue="1" operator="equal">
      <formula>"茶"</formula>
    </cfRule>
    <cfRule type="cellIs" dxfId="675" priority="641" stopIfTrue="1" operator="equal">
      <formula>"緑"</formula>
    </cfRule>
    <cfRule type="cellIs" dxfId="674" priority="642" stopIfTrue="1" operator="equal">
      <formula>"黄"</formula>
    </cfRule>
  </conditionalFormatting>
  <conditionalFormatting sqref="M11">
    <cfRule type="cellIs" dxfId="673" priority="637" stopIfTrue="1" operator="equal">
      <formula>"茶"</formula>
    </cfRule>
    <cfRule type="cellIs" dxfId="672" priority="638" stopIfTrue="1" operator="equal">
      <formula>"緑"</formula>
    </cfRule>
    <cfRule type="cellIs" dxfId="671" priority="639" stopIfTrue="1" operator="equal">
      <formula>"黄"</formula>
    </cfRule>
  </conditionalFormatting>
  <conditionalFormatting sqref="M79">
    <cfRule type="cellIs" dxfId="670" priority="634" stopIfTrue="1" operator="equal">
      <formula>"茶"</formula>
    </cfRule>
    <cfRule type="cellIs" dxfId="669" priority="635" stopIfTrue="1" operator="equal">
      <formula>"緑"</formula>
    </cfRule>
    <cfRule type="cellIs" dxfId="668" priority="636" stopIfTrue="1" operator="equal">
      <formula>"黄"</formula>
    </cfRule>
  </conditionalFormatting>
  <conditionalFormatting sqref="M134">
    <cfRule type="cellIs" dxfId="667" priority="631" stopIfTrue="1" operator="equal">
      <formula>"茶"</formula>
    </cfRule>
    <cfRule type="cellIs" dxfId="666" priority="632" stopIfTrue="1" operator="equal">
      <formula>"緑"</formula>
    </cfRule>
    <cfRule type="cellIs" dxfId="665" priority="633" stopIfTrue="1" operator="equal">
      <formula>"黄"</formula>
    </cfRule>
  </conditionalFormatting>
  <conditionalFormatting sqref="M23">
    <cfRule type="cellIs" dxfId="664" priority="628" stopIfTrue="1" operator="equal">
      <formula>"茶"</formula>
    </cfRule>
    <cfRule type="cellIs" dxfId="663" priority="629" stopIfTrue="1" operator="equal">
      <formula>"緑"</formula>
    </cfRule>
    <cfRule type="cellIs" dxfId="662" priority="630" stopIfTrue="1" operator="equal">
      <formula>"黄"</formula>
    </cfRule>
  </conditionalFormatting>
  <conditionalFormatting sqref="M197">
    <cfRule type="cellIs" dxfId="661" priority="625" stopIfTrue="1" operator="equal">
      <formula>"茶"</formula>
    </cfRule>
    <cfRule type="cellIs" dxfId="660" priority="626" stopIfTrue="1" operator="equal">
      <formula>"緑"</formula>
    </cfRule>
    <cfRule type="cellIs" dxfId="659" priority="627" stopIfTrue="1" operator="equal">
      <formula>"黄"</formula>
    </cfRule>
  </conditionalFormatting>
  <conditionalFormatting sqref="M114">
    <cfRule type="cellIs" dxfId="658" priority="622" stopIfTrue="1" operator="equal">
      <formula>"茶"</formula>
    </cfRule>
    <cfRule type="cellIs" dxfId="657" priority="623" stopIfTrue="1" operator="equal">
      <formula>"緑"</formula>
    </cfRule>
    <cfRule type="cellIs" dxfId="656" priority="624" stopIfTrue="1" operator="equal">
      <formula>"黄"</formula>
    </cfRule>
  </conditionalFormatting>
  <conditionalFormatting sqref="M147">
    <cfRule type="cellIs" dxfId="655" priority="619" stopIfTrue="1" operator="equal">
      <formula>"茶"</formula>
    </cfRule>
    <cfRule type="cellIs" dxfId="654" priority="620" stopIfTrue="1" operator="equal">
      <formula>"緑"</formula>
    </cfRule>
    <cfRule type="cellIs" dxfId="653" priority="621" stopIfTrue="1" operator="equal">
      <formula>"黄"</formula>
    </cfRule>
  </conditionalFormatting>
  <conditionalFormatting sqref="M147">
    <cfRule type="cellIs" dxfId="652" priority="616" stopIfTrue="1" operator="equal">
      <formula>"茶"</formula>
    </cfRule>
    <cfRule type="cellIs" dxfId="651" priority="617" stopIfTrue="1" operator="equal">
      <formula>"緑"</formula>
    </cfRule>
    <cfRule type="cellIs" dxfId="650" priority="618" stopIfTrue="1" operator="equal">
      <formula>"黄"</formula>
    </cfRule>
  </conditionalFormatting>
  <conditionalFormatting sqref="M91">
    <cfRule type="cellIs" dxfId="649" priority="613" stopIfTrue="1" operator="equal">
      <formula>"茶"</formula>
    </cfRule>
    <cfRule type="cellIs" dxfId="648" priority="614" stopIfTrue="1" operator="equal">
      <formula>"緑"</formula>
    </cfRule>
    <cfRule type="cellIs" dxfId="647" priority="615" stopIfTrue="1" operator="equal">
      <formula>"黄"</formula>
    </cfRule>
  </conditionalFormatting>
  <conditionalFormatting sqref="M91">
    <cfRule type="cellIs" dxfId="646" priority="610" stopIfTrue="1" operator="equal">
      <formula>"茶"</formula>
    </cfRule>
    <cfRule type="cellIs" dxfId="645" priority="611" stopIfTrue="1" operator="equal">
      <formula>"緑"</formula>
    </cfRule>
    <cfRule type="cellIs" dxfId="644" priority="612" stopIfTrue="1" operator="equal">
      <formula>"黄"</formula>
    </cfRule>
  </conditionalFormatting>
  <conditionalFormatting sqref="M35">
    <cfRule type="cellIs" dxfId="643" priority="607" stopIfTrue="1" operator="equal">
      <formula>"茶"</formula>
    </cfRule>
    <cfRule type="cellIs" dxfId="642" priority="608" stopIfTrue="1" operator="equal">
      <formula>"緑"</formula>
    </cfRule>
    <cfRule type="cellIs" dxfId="641" priority="609" stopIfTrue="1" operator="equal">
      <formula>"黄"</formula>
    </cfRule>
  </conditionalFormatting>
  <conditionalFormatting sqref="M35">
    <cfRule type="cellIs" dxfId="640" priority="604" stopIfTrue="1" operator="equal">
      <formula>"茶"</formula>
    </cfRule>
    <cfRule type="cellIs" dxfId="639" priority="605" stopIfTrue="1" operator="equal">
      <formula>"緑"</formula>
    </cfRule>
    <cfRule type="cellIs" dxfId="638" priority="606" stopIfTrue="1" operator="equal">
      <formula>"黄"</formula>
    </cfRule>
  </conditionalFormatting>
  <conditionalFormatting sqref="M45">
    <cfRule type="cellIs" dxfId="637" priority="601" stopIfTrue="1" operator="equal">
      <formula>"茶"</formula>
    </cfRule>
    <cfRule type="cellIs" dxfId="636" priority="602" stopIfTrue="1" operator="equal">
      <formula>"緑"</formula>
    </cfRule>
    <cfRule type="cellIs" dxfId="635" priority="603" stopIfTrue="1" operator="equal">
      <formula>"黄"</formula>
    </cfRule>
  </conditionalFormatting>
  <conditionalFormatting sqref="M45">
    <cfRule type="cellIs" dxfId="634" priority="598" stopIfTrue="1" operator="equal">
      <formula>"茶"</formula>
    </cfRule>
    <cfRule type="cellIs" dxfId="633" priority="599" stopIfTrue="1" operator="equal">
      <formula>"緑"</formula>
    </cfRule>
    <cfRule type="cellIs" dxfId="632" priority="600" stopIfTrue="1" operator="equal">
      <formula>"黄"</formula>
    </cfRule>
  </conditionalFormatting>
  <conditionalFormatting sqref="M47">
    <cfRule type="cellIs" dxfId="631" priority="595" stopIfTrue="1" operator="equal">
      <formula>"茶"</formula>
    </cfRule>
    <cfRule type="cellIs" dxfId="630" priority="596" stopIfTrue="1" operator="equal">
      <formula>"緑"</formula>
    </cfRule>
    <cfRule type="cellIs" dxfId="629" priority="597" stopIfTrue="1" operator="equal">
      <formula>"黄"</formula>
    </cfRule>
  </conditionalFormatting>
  <conditionalFormatting sqref="M47">
    <cfRule type="cellIs" dxfId="628" priority="592" stopIfTrue="1" operator="equal">
      <formula>"茶"</formula>
    </cfRule>
    <cfRule type="cellIs" dxfId="627" priority="593" stopIfTrue="1" operator="equal">
      <formula>"緑"</formula>
    </cfRule>
    <cfRule type="cellIs" dxfId="626" priority="594" stopIfTrue="1" operator="equal">
      <formula>"黄"</formula>
    </cfRule>
  </conditionalFormatting>
  <conditionalFormatting sqref="M178">
    <cfRule type="cellIs" dxfId="625" priority="589" stopIfTrue="1" operator="equal">
      <formula>"茶"</formula>
    </cfRule>
    <cfRule type="cellIs" dxfId="624" priority="590" stopIfTrue="1" operator="equal">
      <formula>"緑"</formula>
    </cfRule>
    <cfRule type="cellIs" dxfId="623" priority="591" stopIfTrue="1" operator="equal">
      <formula>"黄"</formula>
    </cfRule>
  </conditionalFormatting>
  <conditionalFormatting sqref="M178">
    <cfRule type="cellIs" dxfId="622" priority="586" stopIfTrue="1" operator="equal">
      <formula>"茶"</formula>
    </cfRule>
    <cfRule type="cellIs" dxfId="621" priority="587" stopIfTrue="1" operator="equal">
      <formula>"緑"</formula>
    </cfRule>
    <cfRule type="cellIs" dxfId="620" priority="588" stopIfTrue="1" operator="equal">
      <formula>"黄"</formula>
    </cfRule>
  </conditionalFormatting>
  <conditionalFormatting sqref="M180">
    <cfRule type="cellIs" dxfId="619" priority="583" stopIfTrue="1" operator="equal">
      <formula>"茶"</formula>
    </cfRule>
    <cfRule type="cellIs" dxfId="618" priority="584" stopIfTrue="1" operator="equal">
      <formula>"緑"</formula>
    </cfRule>
    <cfRule type="cellIs" dxfId="617" priority="585" stopIfTrue="1" operator="equal">
      <formula>"黄"</formula>
    </cfRule>
  </conditionalFormatting>
  <conditionalFormatting sqref="M180">
    <cfRule type="cellIs" dxfId="616" priority="580" stopIfTrue="1" operator="equal">
      <formula>"茶"</formula>
    </cfRule>
    <cfRule type="cellIs" dxfId="615" priority="581" stopIfTrue="1" operator="equal">
      <formula>"緑"</formula>
    </cfRule>
    <cfRule type="cellIs" dxfId="614" priority="582" stopIfTrue="1" operator="equal">
      <formula>"黄"</formula>
    </cfRule>
  </conditionalFormatting>
  <conditionalFormatting sqref="M131">
    <cfRule type="cellIs" dxfId="613" priority="577" stopIfTrue="1" operator="equal">
      <formula>"茶"</formula>
    </cfRule>
    <cfRule type="cellIs" dxfId="612" priority="578" stopIfTrue="1" operator="equal">
      <formula>"緑"</formula>
    </cfRule>
    <cfRule type="cellIs" dxfId="611" priority="579" stopIfTrue="1" operator="equal">
      <formula>"黄"</formula>
    </cfRule>
  </conditionalFormatting>
  <conditionalFormatting sqref="M131">
    <cfRule type="cellIs" dxfId="610" priority="574" stopIfTrue="1" operator="equal">
      <formula>"茶"</formula>
    </cfRule>
    <cfRule type="cellIs" dxfId="609" priority="575" stopIfTrue="1" operator="equal">
      <formula>"緑"</formula>
    </cfRule>
    <cfRule type="cellIs" dxfId="608" priority="576" stopIfTrue="1" operator="equal">
      <formula>"黄"</formula>
    </cfRule>
  </conditionalFormatting>
  <conditionalFormatting sqref="M73">
    <cfRule type="cellIs" dxfId="607" priority="571" stopIfTrue="1" operator="equal">
      <formula>"茶"</formula>
    </cfRule>
    <cfRule type="cellIs" dxfId="606" priority="572" stopIfTrue="1" operator="equal">
      <formula>"緑"</formula>
    </cfRule>
    <cfRule type="cellIs" dxfId="605" priority="573" stopIfTrue="1" operator="equal">
      <formula>"黄"</formula>
    </cfRule>
  </conditionalFormatting>
  <conditionalFormatting sqref="M73">
    <cfRule type="cellIs" dxfId="604" priority="568" stopIfTrue="1" operator="equal">
      <formula>"茶"</formula>
    </cfRule>
    <cfRule type="cellIs" dxfId="603" priority="569" stopIfTrue="1" operator="equal">
      <formula>"緑"</formula>
    </cfRule>
    <cfRule type="cellIs" dxfId="602" priority="570" stopIfTrue="1" operator="equal">
      <formula>"黄"</formula>
    </cfRule>
  </conditionalFormatting>
  <conditionalFormatting sqref="M59">
    <cfRule type="cellIs" dxfId="601" priority="565" stopIfTrue="1" operator="equal">
      <formula>"茶"</formula>
    </cfRule>
    <cfRule type="cellIs" dxfId="600" priority="566" stopIfTrue="1" operator="equal">
      <formula>"緑"</formula>
    </cfRule>
    <cfRule type="cellIs" dxfId="599" priority="567" stopIfTrue="1" operator="equal">
      <formula>"黄"</formula>
    </cfRule>
  </conditionalFormatting>
  <conditionalFormatting sqref="M59">
    <cfRule type="cellIs" dxfId="598" priority="562" stopIfTrue="1" operator="equal">
      <formula>"茶"</formula>
    </cfRule>
    <cfRule type="cellIs" dxfId="597" priority="563" stopIfTrue="1" operator="equal">
      <formula>"緑"</formula>
    </cfRule>
    <cfRule type="cellIs" dxfId="596" priority="564" stopIfTrue="1" operator="equal">
      <formula>"黄"</formula>
    </cfRule>
  </conditionalFormatting>
  <conditionalFormatting sqref="M125">
    <cfRule type="cellIs" dxfId="595" priority="559" stopIfTrue="1" operator="equal">
      <formula>"茶"</formula>
    </cfRule>
    <cfRule type="cellIs" dxfId="594" priority="560" stopIfTrue="1" operator="equal">
      <formula>"緑"</formula>
    </cfRule>
    <cfRule type="cellIs" dxfId="593" priority="561" stopIfTrue="1" operator="equal">
      <formula>"黄"</formula>
    </cfRule>
  </conditionalFormatting>
  <conditionalFormatting sqref="M125">
    <cfRule type="cellIs" dxfId="592" priority="556" stopIfTrue="1" operator="equal">
      <formula>"茶"</formula>
    </cfRule>
    <cfRule type="cellIs" dxfId="591" priority="557" stopIfTrue="1" operator="equal">
      <formula>"緑"</formula>
    </cfRule>
    <cfRule type="cellIs" dxfId="590" priority="558" stopIfTrue="1" operator="equal">
      <formula>"黄"</formula>
    </cfRule>
  </conditionalFormatting>
  <conditionalFormatting sqref="M106">
    <cfRule type="cellIs" dxfId="589" priority="553" stopIfTrue="1" operator="equal">
      <formula>"茶"</formula>
    </cfRule>
    <cfRule type="cellIs" dxfId="588" priority="554" stopIfTrue="1" operator="equal">
      <formula>"緑"</formula>
    </cfRule>
    <cfRule type="cellIs" dxfId="587" priority="555" stopIfTrue="1" operator="equal">
      <formula>"黄"</formula>
    </cfRule>
  </conditionalFormatting>
  <conditionalFormatting sqref="M106">
    <cfRule type="cellIs" dxfId="586" priority="550" stopIfTrue="1" operator="equal">
      <formula>"茶"</formula>
    </cfRule>
    <cfRule type="cellIs" dxfId="585" priority="551" stopIfTrue="1" operator="equal">
      <formula>"緑"</formula>
    </cfRule>
    <cfRule type="cellIs" dxfId="584" priority="552" stopIfTrue="1" operator="equal">
      <formula>"黄"</formula>
    </cfRule>
  </conditionalFormatting>
  <conditionalFormatting sqref="M107">
    <cfRule type="cellIs" dxfId="583" priority="547" stopIfTrue="1" operator="equal">
      <formula>"茶"</formula>
    </cfRule>
    <cfRule type="cellIs" dxfId="582" priority="548" stopIfTrue="1" operator="equal">
      <formula>"緑"</formula>
    </cfRule>
    <cfRule type="cellIs" dxfId="581" priority="549" stopIfTrue="1" operator="equal">
      <formula>"黄"</formula>
    </cfRule>
  </conditionalFormatting>
  <conditionalFormatting sqref="M107">
    <cfRule type="cellIs" dxfId="580" priority="544" stopIfTrue="1" operator="equal">
      <formula>"茶"</formula>
    </cfRule>
    <cfRule type="cellIs" dxfId="579" priority="545" stopIfTrue="1" operator="equal">
      <formula>"緑"</formula>
    </cfRule>
    <cfRule type="cellIs" dxfId="578" priority="546" stopIfTrue="1" operator="equal">
      <formula>"黄"</formula>
    </cfRule>
  </conditionalFormatting>
  <conditionalFormatting sqref="M184">
    <cfRule type="cellIs" dxfId="577" priority="541" stopIfTrue="1" operator="equal">
      <formula>"茶"</formula>
    </cfRule>
    <cfRule type="cellIs" dxfId="576" priority="542" stopIfTrue="1" operator="equal">
      <formula>"緑"</formula>
    </cfRule>
    <cfRule type="cellIs" dxfId="575" priority="543" stopIfTrue="1" operator="equal">
      <formula>"黄"</formula>
    </cfRule>
  </conditionalFormatting>
  <conditionalFormatting sqref="M184">
    <cfRule type="cellIs" dxfId="574" priority="538" stopIfTrue="1" operator="equal">
      <formula>"茶"</formula>
    </cfRule>
    <cfRule type="cellIs" dxfId="573" priority="539" stopIfTrue="1" operator="equal">
      <formula>"緑"</formula>
    </cfRule>
    <cfRule type="cellIs" dxfId="572" priority="540" stopIfTrue="1" operator="equal">
      <formula>"黄"</formula>
    </cfRule>
  </conditionalFormatting>
  <conditionalFormatting sqref="M185">
    <cfRule type="cellIs" dxfId="571" priority="535" stopIfTrue="1" operator="equal">
      <formula>"茶"</formula>
    </cfRule>
    <cfRule type="cellIs" dxfId="570" priority="536" stopIfTrue="1" operator="equal">
      <formula>"緑"</formula>
    </cfRule>
    <cfRule type="cellIs" dxfId="569" priority="537" stopIfTrue="1" operator="equal">
      <formula>"黄"</formula>
    </cfRule>
  </conditionalFormatting>
  <conditionalFormatting sqref="M185">
    <cfRule type="cellIs" dxfId="568" priority="532" stopIfTrue="1" operator="equal">
      <formula>"茶"</formula>
    </cfRule>
    <cfRule type="cellIs" dxfId="567" priority="533" stopIfTrue="1" operator="equal">
      <formula>"緑"</formula>
    </cfRule>
    <cfRule type="cellIs" dxfId="566" priority="534" stopIfTrue="1" operator="equal">
      <formula>"黄"</formula>
    </cfRule>
  </conditionalFormatting>
  <conditionalFormatting sqref="M149">
    <cfRule type="cellIs" dxfId="565" priority="529" stopIfTrue="1" operator="equal">
      <formula>"茶"</formula>
    </cfRule>
    <cfRule type="cellIs" dxfId="564" priority="530" stopIfTrue="1" operator="equal">
      <formula>"緑"</formula>
    </cfRule>
    <cfRule type="cellIs" dxfId="563" priority="531" stopIfTrue="1" operator="equal">
      <formula>"黄"</formula>
    </cfRule>
  </conditionalFormatting>
  <conditionalFormatting sqref="M153">
    <cfRule type="cellIs" dxfId="562" priority="526" stopIfTrue="1" operator="equal">
      <formula>"茶"</formula>
    </cfRule>
    <cfRule type="cellIs" dxfId="561" priority="527" stopIfTrue="1" operator="equal">
      <formula>"緑"</formula>
    </cfRule>
    <cfRule type="cellIs" dxfId="560" priority="528" stopIfTrue="1" operator="equal">
      <formula>"黄"</formula>
    </cfRule>
  </conditionalFormatting>
  <conditionalFormatting sqref="M119">
    <cfRule type="cellIs" dxfId="559" priority="523" stopIfTrue="1" operator="equal">
      <formula>"茶"</formula>
    </cfRule>
    <cfRule type="cellIs" dxfId="558" priority="524" stopIfTrue="1" operator="equal">
      <formula>"緑"</formula>
    </cfRule>
    <cfRule type="cellIs" dxfId="557" priority="525" stopIfTrue="1" operator="equal">
      <formula>"黄"</formula>
    </cfRule>
  </conditionalFormatting>
  <conditionalFormatting sqref="M200">
    <cfRule type="cellIs" dxfId="556" priority="520" stopIfTrue="1" operator="equal">
      <formula>"茶"</formula>
    </cfRule>
    <cfRule type="cellIs" dxfId="555" priority="521" stopIfTrue="1" operator="equal">
      <formula>"緑"</formula>
    </cfRule>
    <cfRule type="cellIs" dxfId="554" priority="522" stopIfTrue="1" operator="equal">
      <formula>"黄"</formula>
    </cfRule>
  </conditionalFormatting>
  <conditionalFormatting sqref="M15">
    <cfRule type="cellIs" dxfId="553" priority="517" stopIfTrue="1" operator="equal">
      <formula>"茶"</formula>
    </cfRule>
    <cfRule type="cellIs" dxfId="552" priority="518" stopIfTrue="1" operator="equal">
      <formula>"緑"</formula>
    </cfRule>
    <cfRule type="cellIs" dxfId="551" priority="519" stopIfTrue="1" operator="equal">
      <formula>"黄"</formula>
    </cfRule>
  </conditionalFormatting>
  <conditionalFormatting sqref="M166">
    <cfRule type="cellIs" dxfId="550" priority="514" stopIfTrue="1" operator="equal">
      <formula>"茶"</formula>
    </cfRule>
    <cfRule type="cellIs" dxfId="549" priority="515" stopIfTrue="1" operator="equal">
      <formula>"緑"</formula>
    </cfRule>
    <cfRule type="cellIs" dxfId="548" priority="516" stopIfTrue="1" operator="equal">
      <formula>"黄"</formula>
    </cfRule>
  </conditionalFormatting>
  <conditionalFormatting sqref="M168">
    <cfRule type="cellIs" dxfId="547" priority="511" stopIfTrue="1" operator="equal">
      <formula>"茶"</formula>
    </cfRule>
    <cfRule type="cellIs" dxfId="546" priority="512" stopIfTrue="1" operator="equal">
      <formula>"緑"</formula>
    </cfRule>
    <cfRule type="cellIs" dxfId="545" priority="513" stopIfTrue="1" operator="equal">
      <formula>"黄"</formula>
    </cfRule>
  </conditionalFormatting>
  <conditionalFormatting sqref="M50">
    <cfRule type="cellIs" dxfId="544" priority="508" stopIfTrue="1" operator="equal">
      <formula>"茶"</formula>
    </cfRule>
    <cfRule type="cellIs" dxfId="543" priority="509" stopIfTrue="1" operator="equal">
      <formula>"緑"</formula>
    </cfRule>
    <cfRule type="cellIs" dxfId="542" priority="510" stopIfTrue="1" operator="equal">
      <formula>"黄"</formula>
    </cfRule>
  </conditionalFormatting>
  <conditionalFormatting sqref="M130">
    <cfRule type="cellIs" dxfId="541" priority="505" stopIfTrue="1" operator="equal">
      <formula>"茶"</formula>
    </cfRule>
    <cfRule type="cellIs" dxfId="540" priority="506" stopIfTrue="1" operator="equal">
      <formula>"緑"</formula>
    </cfRule>
    <cfRule type="cellIs" dxfId="539" priority="507" stopIfTrue="1" operator="equal">
      <formula>"黄"</formula>
    </cfRule>
  </conditionalFormatting>
  <conditionalFormatting sqref="M71">
    <cfRule type="cellIs" dxfId="538" priority="502" stopIfTrue="1" operator="equal">
      <formula>"茶"</formula>
    </cfRule>
    <cfRule type="cellIs" dxfId="537" priority="503" stopIfTrue="1" operator="equal">
      <formula>"緑"</formula>
    </cfRule>
    <cfRule type="cellIs" dxfId="536" priority="504" stopIfTrue="1" operator="equal">
      <formula>"黄"</formula>
    </cfRule>
  </conditionalFormatting>
  <conditionalFormatting sqref="M58">
    <cfRule type="cellIs" dxfId="535" priority="499" stopIfTrue="1" operator="equal">
      <formula>"茶"</formula>
    </cfRule>
    <cfRule type="cellIs" dxfId="534" priority="500" stopIfTrue="1" operator="equal">
      <formula>"緑"</formula>
    </cfRule>
    <cfRule type="cellIs" dxfId="533" priority="501" stopIfTrue="1" operator="equal">
      <formula>"黄"</formula>
    </cfRule>
  </conditionalFormatting>
  <conditionalFormatting sqref="M60">
    <cfRule type="cellIs" dxfId="532" priority="496" stopIfTrue="1" operator="equal">
      <formula>"茶"</formula>
    </cfRule>
    <cfRule type="cellIs" dxfId="531" priority="497" stopIfTrue="1" operator="equal">
      <formula>"緑"</formula>
    </cfRule>
    <cfRule type="cellIs" dxfId="530" priority="498" stopIfTrue="1" operator="equal">
      <formula>"黄"</formula>
    </cfRule>
  </conditionalFormatting>
  <conditionalFormatting sqref="M196">
    <cfRule type="cellIs" dxfId="529" priority="493" stopIfTrue="1" operator="equal">
      <formula>"茶"</formula>
    </cfRule>
    <cfRule type="cellIs" dxfId="528" priority="494" stopIfTrue="1" operator="equal">
      <formula>"緑"</formula>
    </cfRule>
    <cfRule type="cellIs" dxfId="527" priority="495" stopIfTrue="1" operator="equal">
      <formula>"黄"</formula>
    </cfRule>
  </conditionalFormatting>
  <conditionalFormatting sqref="M96">
    <cfRule type="cellIs" dxfId="526" priority="490" stopIfTrue="1" operator="equal">
      <formula>"茶"</formula>
    </cfRule>
    <cfRule type="cellIs" dxfId="525" priority="491" stopIfTrue="1" operator="equal">
      <formula>"緑"</formula>
    </cfRule>
    <cfRule type="cellIs" dxfId="524" priority="492" stopIfTrue="1" operator="equal">
      <formula>"黄"</formula>
    </cfRule>
  </conditionalFormatting>
  <conditionalFormatting sqref="M101">
    <cfRule type="cellIs" dxfId="523" priority="487" stopIfTrue="1" operator="equal">
      <formula>"茶"</formula>
    </cfRule>
    <cfRule type="cellIs" dxfId="522" priority="488" stopIfTrue="1" operator="equal">
      <formula>"緑"</formula>
    </cfRule>
    <cfRule type="cellIs" dxfId="521" priority="489" stopIfTrue="1" operator="equal">
      <formula>"黄"</formula>
    </cfRule>
  </conditionalFormatting>
  <conditionalFormatting sqref="M109">
    <cfRule type="cellIs" dxfId="520" priority="484" stopIfTrue="1" operator="equal">
      <formula>"茶"</formula>
    </cfRule>
    <cfRule type="cellIs" dxfId="519" priority="485" stopIfTrue="1" operator="equal">
      <formula>"緑"</formula>
    </cfRule>
    <cfRule type="cellIs" dxfId="518" priority="486" stopIfTrue="1" operator="equal">
      <formula>"黄"</formula>
    </cfRule>
  </conditionalFormatting>
  <conditionalFormatting sqref="M189">
    <cfRule type="cellIs" dxfId="517" priority="481" stopIfTrue="1" operator="equal">
      <formula>"茶"</formula>
    </cfRule>
    <cfRule type="cellIs" dxfId="516" priority="482" stopIfTrue="1" operator="equal">
      <formula>"緑"</formula>
    </cfRule>
    <cfRule type="cellIs" dxfId="515" priority="483" stopIfTrue="1" operator="equal">
      <formula>"黄"</formula>
    </cfRule>
  </conditionalFormatting>
  <conditionalFormatting sqref="M113">
    <cfRule type="cellIs" dxfId="514" priority="478" stopIfTrue="1" operator="equal">
      <formula>"茶"</formula>
    </cfRule>
    <cfRule type="cellIs" dxfId="513" priority="479" stopIfTrue="1" operator="equal">
      <formula>"緑"</formula>
    </cfRule>
    <cfRule type="cellIs" dxfId="512" priority="480" stopIfTrue="1" operator="equal">
      <formula>"黄"</formula>
    </cfRule>
  </conditionalFormatting>
  <conditionalFormatting sqref="M116">
    <cfRule type="cellIs" dxfId="511" priority="475" stopIfTrue="1" operator="equal">
      <formula>"茶"</formula>
    </cfRule>
    <cfRule type="cellIs" dxfId="510" priority="476" stopIfTrue="1" operator="equal">
      <formula>"緑"</formula>
    </cfRule>
    <cfRule type="cellIs" dxfId="509" priority="477" stopIfTrue="1" operator="equal">
      <formula>"黄"</formula>
    </cfRule>
  </conditionalFormatting>
  <conditionalFormatting sqref="M117">
    <cfRule type="cellIs" dxfId="508" priority="472" stopIfTrue="1" operator="equal">
      <formula>"茶"</formula>
    </cfRule>
    <cfRule type="cellIs" dxfId="507" priority="473" stopIfTrue="1" operator="equal">
      <formula>"緑"</formula>
    </cfRule>
    <cfRule type="cellIs" dxfId="506" priority="474" stopIfTrue="1" operator="equal">
      <formula>"黄"</formula>
    </cfRule>
  </conditionalFormatting>
  <conditionalFormatting sqref="M150">
    <cfRule type="cellIs" dxfId="505" priority="469" stopIfTrue="1" operator="equal">
      <formula>"茶"</formula>
    </cfRule>
    <cfRule type="cellIs" dxfId="504" priority="470" stopIfTrue="1" operator="equal">
      <formula>"緑"</formula>
    </cfRule>
    <cfRule type="cellIs" dxfId="503" priority="471" stopIfTrue="1" operator="equal">
      <formula>"黄"</formula>
    </cfRule>
  </conditionalFormatting>
  <conditionalFormatting sqref="M17">
    <cfRule type="cellIs" dxfId="502" priority="466" stopIfTrue="1" operator="equal">
      <formula>"茶"</formula>
    </cfRule>
    <cfRule type="cellIs" dxfId="501" priority="467" stopIfTrue="1" operator="equal">
      <formula>"緑"</formula>
    </cfRule>
    <cfRule type="cellIs" dxfId="500" priority="468" stopIfTrue="1" operator="equal">
      <formula>"黄"</formula>
    </cfRule>
  </conditionalFormatting>
  <conditionalFormatting sqref="M62">
    <cfRule type="cellIs" dxfId="499" priority="463" stopIfTrue="1" operator="equal">
      <formula>"茶"</formula>
    </cfRule>
    <cfRule type="cellIs" dxfId="498" priority="464" stopIfTrue="1" operator="equal">
      <formula>"緑"</formula>
    </cfRule>
    <cfRule type="cellIs" dxfId="497" priority="465" stopIfTrue="1" operator="equal">
      <formula>"黄"</formula>
    </cfRule>
  </conditionalFormatting>
  <conditionalFormatting sqref="M69">
    <cfRule type="cellIs" dxfId="496" priority="460" stopIfTrue="1" operator="equal">
      <formula>"茶"</formula>
    </cfRule>
    <cfRule type="cellIs" dxfId="495" priority="461" stopIfTrue="1" operator="equal">
      <formula>"緑"</formula>
    </cfRule>
    <cfRule type="cellIs" dxfId="494" priority="462" stopIfTrue="1" operator="equal">
      <formula>"黄"</formula>
    </cfRule>
  </conditionalFormatting>
  <conditionalFormatting sqref="M69">
    <cfRule type="cellIs" dxfId="493" priority="457" stopIfTrue="1" operator="equal">
      <formula>"茶"</formula>
    </cfRule>
    <cfRule type="cellIs" dxfId="492" priority="458" stopIfTrue="1" operator="equal">
      <formula>"緑"</formula>
    </cfRule>
    <cfRule type="cellIs" dxfId="491" priority="459" stopIfTrue="1" operator="equal">
      <formula>"黄"</formula>
    </cfRule>
  </conditionalFormatting>
  <conditionalFormatting sqref="M54">
    <cfRule type="cellIs" dxfId="490" priority="454" stopIfTrue="1" operator="equal">
      <formula>"茶"</formula>
    </cfRule>
    <cfRule type="cellIs" dxfId="489" priority="455" stopIfTrue="1" operator="equal">
      <formula>"緑"</formula>
    </cfRule>
    <cfRule type="cellIs" dxfId="488" priority="456" stopIfTrue="1" operator="equal">
      <formula>"黄"</formula>
    </cfRule>
  </conditionalFormatting>
  <conditionalFormatting sqref="M195">
    <cfRule type="cellIs" dxfId="487" priority="451" stopIfTrue="1" operator="equal">
      <formula>"茶"</formula>
    </cfRule>
    <cfRule type="cellIs" dxfId="486" priority="452" stopIfTrue="1" operator="equal">
      <formula>"緑"</formula>
    </cfRule>
    <cfRule type="cellIs" dxfId="485" priority="453" stopIfTrue="1" operator="equal">
      <formula>"黄"</formula>
    </cfRule>
  </conditionalFormatting>
  <conditionalFormatting sqref="M108">
    <cfRule type="cellIs" dxfId="484" priority="448" stopIfTrue="1" operator="equal">
      <formula>"茶"</formula>
    </cfRule>
    <cfRule type="cellIs" dxfId="483" priority="449" stopIfTrue="1" operator="equal">
      <formula>"緑"</formula>
    </cfRule>
    <cfRule type="cellIs" dxfId="482" priority="450" stopIfTrue="1" operator="equal">
      <formula>"黄"</formula>
    </cfRule>
  </conditionalFormatting>
  <conditionalFormatting sqref="M83">
    <cfRule type="cellIs" dxfId="481" priority="445" stopIfTrue="1" operator="equal">
      <formula>"茶"</formula>
    </cfRule>
    <cfRule type="cellIs" dxfId="480" priority="446" stopIfTrue="1" operator="equal">
      <formula>"緑"</formula>
    </cfRule>
    <cfRule type="cellIs" dxfId="479" priority="447" stopIfTrue="1" operator="equal">
      <formula>"黄"</formula>
    </cfRule>
  </conditionalFormatting>
  <conditionalFormatting sqref="M151">
    <cfRule type="cellIs" dxfId="478" priority="442" stopIfTrue="1" operator="equal">
      <formula>"茶"</formula>
    </cfRule>
    <cfRule type="cellIs" dxfId="477" priority="443" stopIfTrue="1" operator="equal">
      <formula>"緑"</formula>
    </cfRule>
    <cfRule type="cellIs" dxfId="476" priority="444" stopIfTrue="1" operator="equal">
      <formula>"黄"</formula>
    </cfRule>
  </conditionalFormatting>
  <conditionalFormatting sqref="M151">
    <cfRule type="cellIs" dxfId="475" priority="439" stopIfTrue="1" operator="equal">
      <formula>"茶"</formula>
    </cfRule>
    <cfRule type="cellIs" dxfId="474" priority="440" stopIfTrue="1" operator="equal">
      <formula>"緑"</formula>
    </cfRule>
    <cfRule type="cellIs" dxfId="473" priority="441" stopIfTrue="1" operator="equal">
      <formula>"黄"</formula>
    </cfRule>
  </conditionalFormatting>
  <conditionalFormatting sqref="M123">
    <cfRule type="cellIs" dxfId="472" priority="436" stopIfTrue="1" operator="equal">
      <formula>"茶"</formula>
    </cfRule>
    <cfRule type="cellIs" dxfId="471" priority="437" stopIfTrue="1" operator="equal">
      <formula>"緑"</formula>
    </cfRule>
    <cfRule type="cellIs" dxfId="470" priority="438" stopIfTrue="1" operator="equal">
      <formula>"黄"</formula>
    </cfRule>
  </conditionalFormatting>
  <conditionalFormatting sqref="M123">
    <cfRule type="cellIs" dxfId="469" priority="433" stopIfTrue="1" operator="equal">
      <formula>"茶"</formula>
    </cfRule>
    <cfRule type="cellIs" dxfId="468" priority="434" stopIfTrue="1" operator="equal">
      <formula>"緑"</formula>
    </cfRule>
    <cfRule type="cellIs" dxfId="467" priority="435" stopIfTrue="1" operator="equal">
      <formula>"黄"</formula>
    </cfRule>
  </conditionalFormatting>
  <conditionalFormatting sqref="M175">
    <cfRule type="cellIs" dxfId="466" priority="430" stopIfTrue="1" operator="equal">
      <formula>"茶"</formula>
    </cfRule>
    <cfRule type="cellIs" dxfId="465" priority="431" stopIfTrue="1" operator="equal">
      <formula>"緑"</formula>
    </cfRule>
    <cfRule type="cellIs" dxfId="464" priority="432" stopIfTrue="1" operator="equal">
      <formula>"黄"</formula>
    </cfRule>
  </conditionalFormatting>
  <conditionalFormatting sqref="M175">
    <cfRule type="cellIs" dxfId="463" priority="427" stopIfTrue="1" operator="equal">
      <formula>"茶"</formula>
    </cfRule>
    <cfRule type="cellIs" dxfId="462" priority="428" stopIfTrue="1" operator="equal">
      <formula>"緑"</formula>
    </cfRule>
    <cfRule type="cellIs" dxfId="461" priority="429" stopIfTrue="1" operator="equal">
      <formula>"黄"</formula>
    </cfRule>
  </conditionalFormatting>
  <conditionalFormatting sqref="M85">
    <cfRule type="cellIs" dxfId="460" priority="424" stopIfTrue="1" operator="equal">
      <formula>"茶"</formula>
    </cfRule>
    <cfRule type="cellIs" dxfId="459" priority="425" stopIfTrue="1" operator="equal">
      <formula>"緑"</formula>
    </cfRule>
    <cfRule type="cellIs" dxfId="458" priority="426" stopIfTrue="1" operator="equal">
      <formula>"黄"</formula>
    </cfRule>
  </conditionalFormatting>
  <conditionalFormatting sqref="M85">
    <cfRule type="cellIs" dxfId="457" priority="421" stopIfTrue="1" operator="equal">
      <formula>"茶"</formula>
    </cfRule>
    <cfRule type="cellIs" dxfId="456" priority="422" stopIfTrue="1" operator="equal">
      <formula>"緑"</formula>
    </cfRule>
    <cfRule type="cellIs" dxfId="455" priority="423" stopIfTrue="1" operator="equal">
      <formula>"黄"</formula>
    </cfRule>
  </conditionalFormatting>
  <conditionalFormatting sqref="M86">
    <cfRule type="cellIs" dxfId="454" priority="418" stopIfTrue="1" operator="equal">
      <formula>"茶"</formula>
    </cfRule>
    <cfRule type="cellIs" dxfId="453" priority="419" stopIfTrue="1" operator="equal">
      <formula>"緑"</formula>
    </cfRule>
    <cfRule type="cellIs" dxfId="452" priority="420" stopIfTrue="1" operator="equal">
      <formula>"黄"</formula>
    </cfRule>
  </conditionalFormatting>
  <conditionalFormatting sqref="M86">
    <cfRule type="cellIs" dxfId="451" priority="415" stopIfTrue="1" operator="equal">
      <formula>"茶"</formula>
    </cfRule>
    <cfRule type="cellIs" dxfId="450" priority="416" stopIfTrue="1" operator="equal">
      <formula>"緑"</formula>
    </cfRule>
    <cfRule type="cellIs" dxfId="449" priority="417" stopIfTrue="1" operator="equal">
      <formula>"黄"</formula>
    </cfRule>
  </conditionalFormatting>
  <conditionalFormatting sqref="M25">
    <cfRule type="cellIs" dxfId="448" priority="412" stopIfTrue="1" operator="equal">
      <formula>"茶"</formula>
    </cfRule>
    <cfRule type="cellIs" dxfId="447" priority="413" stopIfTrue="1" operator="equal">
      <formula>"緑"</formula>
    </cfRule>
    <cfRule type="cellIs" dxfId="446" priority="414" stopIfTrue="1" operator="equal">
      <formula>"黄"</formula>
    </cfRule>
  </conditionalFormatting>
  <conditionalFormatting sqref="M25">
    <cfRule type="cellIs" dxfId="445" priority="409" stopIfTrue="1" operator="equal">
      <formula>"茶"</formula>
    </cfRule>
    <cfRule type="cellIs" dxfId="444" priority="410" stopIfTrue="1" operator="equal">
      <formula>"緑"</formula>
    </cfRule>
    <cfRule type="cellIs" dxfId="443" priority="411" stopIfTrue="1" operator="equal">
      <formula>"黄"</formula>
    </cfRule>
  </conditionalFormatting>
  <conditionalFormatting sqref="M203">
    <cfRule type="cellIs" dxfId="442" priority="406" stopIfTrue="1" operator="equal">
      <formula>"茶"</formula>
    </cfRule>
    <cfRule type="cellIs" dxfId="441" priority="407" stopIfTrue="1" operator="equal">
      <formula>"緑"</formula>
    </cfRule>
    <cfRule type="cellIs" dxfId="440" priority="408" stopIfTrue="1" operator="equal">
      <formula>"黄"</formula>
    </cfRule>
  </conditionalFormatting>
  <conditionalFormatting sqref="M203">
    <cfRule type="cellIs" dxfId="439" priority="403" stopIfTrue="1" operator="equal">
      <formula>"茶"</formula>
    </cfRule>
    <cfRule type="cellIs" dxfId="438" priority="404" stopIfTrue="1" operator="equal">
      <formula>"緑"</formula>
    </cfRule>
    <cfRule type="cellIs" dxfId="437" priority="405" stopIfTrue="1" operator="equal">
      <formula>"黄"</formula>
    </cfRule>
  </conditionalFormatting>
  <conditionalFormatting sqref="M198">
    <cfRule type="cellIs" dxfId="436" priority="400" stopIfTrue="1" operator="equal">
      <formula>"茶"</formula>
    </cfRule>
    <cfRule type="cellIs" dxfId="435" priority="401" stopIfTrue="1" operator="equal">
      <formula>"緑"</formula>
    </cfRule>
    <cfRule type="cellIs" dxfId="434" priority="402" stopIfTrue="1" operator="equal">
      <formula>"黄"</formula>
    </cfRule>
  </conditionalFormatting>
  <conditionalFormatting sqref="M198">
    <cfRule type="cellIs" dxfId="433" priority="397" stopIfTrue="1" operator="equal">
      <formula>"茶"</formula>
    </cfRule>
    <cfRule type="cellIs" dxfId="432" priority="398" stopIfTrue="1" operator="equal">
      <formula>"緑"</formula>
    </cfRule>
    <cfRule type="cellIs" dxfId="431" priority="399" stopIfTrue="1" operator="equal">
      <formula>"黄"</formula>
    </cfRule>
  </conditionalFormatting>
  <conditionalFormatting sqref="M41">
    <cfRule type="cellIs" dxfId="430" priority="394" stopIfTrue="1" operator="equal">
      <formula>"茶"</formula>
    </cfRule>
    <cfRule type="cellIs" dxfId="429" priority="395" stopIfTrue="1" operator="equal">
      <formula>"緑"</formula>
    </cfRule>
    <cfRule type="cellIs" dxfId="428" priority="396" stopIfTrue="1" operator="equal">
      <formula>"黄"</formula>
    </cfRule>
  </conditionalFormatting>
  <conditionalFormatting sqref="M41">
    <cfRule type="cellIs" dxfId="427" priority="391" stopIfTrue="1" operator="equal">
      <formula>"茶"</formula>
    </cfRule>
    <cfRule type="cellIs" dxfId="426" priority="392" stopIfTrue="1" operator="equal">
      <formula>"緑"</formula>
    </cfRule>
    <cfRule type="cellIs" dxfId="425" priority="393" stopIfTrue="1" operator="equal">
      <formula>"黄"</formula>
    </cfRule>
  </conditionalFormatting>
  <conditionalFormatting sqref="M43">
    <cfRule type="cellIs" dxfId="424" priority="388" stopIfTrue="1" operator="equal">
      <formula>"茶"</formula>
    </cfRule>
    <cfRule type="cellIs" dxfId="423" priority="389" stopIfTrue="1" operator="equal">
      <formula>"緑"</formula>
    </cfRule>
    <cfRule type="cellIs" dxfId="422" priority="390" stopIfTrue="1" operator="equal">
      <formula>"黄"</formula>
    </cfRule>
  </conditionalFormatting>
  <conditionalFormatting sqref="M43">
    <cfRule type="cellIs" dxfId="421" priority="385" stopIfTrue="1" operator="equal">
      <formula>"茶"</formula>
    </cfRule>
    <cfRule type="cellIs" dxfId="420" priority="386" stopIfTrue="1" operator="equal">
      <formula>"緑"</formula>
    </cfRule>
    <cfRule type="cellIs" dxfId="419" priority="387" stopIfTrue="1" operator="equal">
      <formula>"黄"</formula>
    </cfRule>
  </conditionalFormatting>
  <conditionalFormatting sqref="M9">
    <cfRule type="cellIs" dxfId="418" priority="382" stopIfTrue="1" operator="equal">
      <formula>"茶"</formula>
    </cfRule>
    <cfRule type="cellIs" dxfId="417" priority="383" stopIfTrue="1" operator="equal">
      <formula>"緑"</formula>
    </cfRule>
    <cfRule type="cellIs" dxfId="416" priority="384" stopIfTrue="1" operator="equal">
      <formula>"黄"</formula>
    </cfRule>
  </conditionalFormatting>
  <conditionalFormatting sqref="M9">
    <cfRule type="cellIs" dxfId="415" priority="379" stopIfTrue="1" operator="equal">
      <formula>"茶"</formula>
    </cfRule>
    <cfRule type="cellIs" dxfId="414" priority="380" stopIfTrue="1" operator="equal">
      <formula>"緑"</formula>
    </cfRule>
    <cfRule type="cellIs" dxfId="413" priority="381" stopIfTrue="1" operator="equal">
      <formula>"黄"</formula>
    </cfRule>
  </conditionalFormatting>
  <conditionalFormatting sqref="M63">
    <cfRule type="cellIs" dxfId="412" priority="376" stopIfTrue="1" operator="equal">
      <formula>"茶"</formula>
    </cfRule>
    <cfRule type="cellIs" dxfId="411" priority="377" stopIfTrue="1" operator="equal">
      <formula>"緑"</formula>
    </cfRule>
    <cfRule type="cellIs" dxfId="410" priority="378" stopIfTrue="1" operator="equal">
      <formula>"黄"</formula>
    </cfRule>
  </conditionalFormatting>
  <conditionalFormatting sqref="M63">
    <cfRule type="cellIs" dxfId="409" priority="373" stopIfTrue="1" operator="equal">
      <formula>"茶"</formula>
    </cfRule>
    <cfRule type="cellIs" dxfId="408" priority="374" stopIfTrue="1" operator="equal">
      <formula>"緑"</formula>
    </cfRule>
    <cfRule type="cellIs" dxfId="407" priority="375" stopIfTrue="1" operator="equal">
      <formula>"黄"</formula>
    </cfRule>
  </conditionalFormatting>
  <conditionalFormatting sqref="M65">
    <cfRule type="cellIs" dxfId="406" priority="370" stopIfTrue="1" operator="equal">
      <formula>"茶"</formula>
    </cfRule>
    <cfRule type="cellIs" dxfId="405" priority="371" stopIfTrue="1" operator="equal">
      <formula>"緑"</formula>
    </cfRule>
    <cfRule type="cellIs" dxfId="404" priority="372" stopIfTrue="1" operator="equal">
      <formula>"黄"</formula>
    </cfRule>
  </conditionalFormatting>
  <conditionalFormatting sqref="M65">
    <cfRule type="cellIs" dxfId="403" priority="367" stopIfTrue="1" operator="equal">
      <formula>"茶"</formula>
    </cfRule>
    <cfRule type="cellIs" dxfId="402" priority="368" stopIfTrue="1" operator="equal">
      <formula>"緑"</formula>
    </cfRule>
    <cfRule type="cellIs" dxfId="401" priority="369" stopIfTrue="1" operator="equal">
      <formula>"黄"</formula>
    </cfRule>
  </conditionalFormatting>
  <conditionalFormatting sqref="M65">
    <cfRule type="cellIs" dxfId="400" priority="364" stopIfTrue="1" operator="equal">
      <formula>"茶"</formula>
    </cfRule>
    <cfRule type="cellIs" dxfId="399" priority="365" stopIfTrue="1" operator="equal">
      <formula>"緑"</formula>
    </cfRule>
    <cfRule type="cellIs" dxfId="398" priority="366" stopIfTrue="1" operator="equal">
      <formula>"黄"</formula>
    </cfRule>
  </conditionalFormatting>
  <conditionalFormatting sqref="M65">
    <cfRule type="cellIs" dxfId="397" priority="361" stopIfTrue="1" operator="equal">
      <formula>"茶"</formula>
    </cfRule>
    <cfRule type="cellIs" dxfId="396" priority="362" stopIfTrue="1" operator="equal">
      <formula>"緑"</formula>
    </cfRule>
    <cfRule type="cellIs" dxfId="395" priority="363" stopIfTrue="1" operator="equal">
      <formula>"黄"</formula>
    </cfRule>
  </conditionalFormatting>
  <conditionalFormatting sqref="M66">
    <cfRule type="cellIs" dxfId="394" priority="358" stopIfTrue="1" operator="equal">
      <formula>"茶"</formula>
    </cfRule>
    <cfRule type="cellIs" dxfId="393" priority="359" stopIfTrue="1" operator="equal">
      <formula>"緑"</formula>
    </cfRule>
    <cfRule type="cellIs" dxfId="392" priority="360" stopIfTrue="1" operator="equal">
      <formula>"黄"</formula>
    </cfRule>
  </conditionalFormatting>
  <conditionalFormatting sqref="M66">
    <cfRule type="cellIs" dxfId="391" priority="355" stopIfTrue="1" operator="equal">
      <formula>"茶"</formula>
    </cfRule>
    <cfRule type="cellIs" dxfId="390" priority="356" stopIfTrue="1" operator="equal">
      <formula>"緑"</formula>
    </cfRule>
    <cfRule type="cellIs" dxfId="389" priority="357" stopIfTrue="1" operator="equal">
      <formula>"黄"</formula>
    </cfRule>
  </conditionalFormatting>
  <conditionalFormatting sqref="M66">
    <cfRule type="cellIs" dxfId="388" priority="352" stopIfTrue="1" operator="equal">
      <formula>"茶"</formula>
    </cfRule>
    <cfRule type="cellIs" dxfId="387" priority="353" stopIfTrue="1" operator="equal">
      <formula>"緑"</formula>
    </cfRule>
    <cfRule type="cellIs" dxfId="386" priority="354" stopIfTrue="1" operator="equal">
      <formula>"黄"</formula>
    </cfRule>
  </conditionalFormatting>
  <conditionalFormatting sqref="M66">
    <cfRule type="cellIs" dxfId="385" priority="349" stopIfTrue="1" operator="equal">
      <formula>"茶"</formula>
    </cfRule>
    <cfRule type="cellIs" dxfId="384" priority="350" stopIfTrue="1" operator="equal">
      <formula>"緑"</formula>
    </cfRule>
    <cfRule type="cellIs" dxfId="383" priority="351" stopIfTrue="1" operator="equal">
      <formula>"黄"</formula>
    </cfRule>
  </conditionalFormatting>
  <conditionalFormatting sqref="M161">
    <cfRule type="cellIs" dxfId="382" priority="346" stopIfTrue="1" operator="equal">
      <formula>"茶"</formula>
    </cfRule>
    <cfRule type="cellIs" dxfId="381" priority="347" stopIfTrue="1" operator="equal">
      <formula>"緑"</formula>
    </cfRule>
    <cfRule type="cellIs" dxfId="380" priority="348" stopIfTrue="1" operator="equal">
      <formula>"黄"</formula>
    </cfRule>
  </conditionalFormatting>
  <conditionalFormatting sqref="M161">
    <cfRule type="cellIs" dxfId="379" priority="343" stopIfTrue="1" operator="equal">
      <formula>"茶"</formula>
    </cfRule>
    <cfRule type="cellIs" dxfId="378" priority="344" stopIfTrue="1" operator="equal">
      <formula>"緑"</formula>
    </cfRule>
    <cfRule type="cellIs" dxfId="377" priority="345" stopIfTrue="1" operator="equal">
      <formula>"黄"</formula>
    </cfRule>
  </conditionalFormatting>
  <conditionalFormatting sqref="M161">
    <cfRule type="cellIs" dxfId="376" priority="340" stopIfTrue="1" operator="equal">
      <formula>"茶"</formula>
    </cfRule>
    <cfRule type="cellIs" dxfId="375" priority="341" stopIfTrue="1" operator="equal">
      <formula>"緑"</formula>
    </cfRule>
    <cfRule type="cellIs" dxfId="374" priority="342" stopIfTrue="1" operator="equal">
      <formula>"黄"</formula>
    </cfRule>
  </conditionalFormatting>
  <conditionalFormatting sqref="M161">
    <cfRule type="cellIs" dxfId="373" priority="337" stopIfTrue="1" operator="equal">
      <formula>"茶"</formula>
    </cfRule>
    <cfRule type="cellIs" dxfId="372" priority="338" stopIfTrue="1" operator="equal">
      <formula>"緑"</formula>
    </cfRule>
    <cfRule type="cellIs" dxfId="371" priority="339" stopIfTrue="1" operator="equal">
      <formula>"黄"</formula>
    </cfRule>
  </conditionalFormatting>
  <conditionalFormatting sqref="M177">
    <cfRule type="cellIs" dxfId="370" priority="334" stopIfTrue="1" operator="equal">
      <formula>"茶"</formula>
    </cfRule>
    <cfRule type="cellIs" dxfId="369" priority="335" stopIfTrue="1" operator="equal">
      <formula>"緑"</formula>
    </cfRule>
    <cfRule type="cellIs" dxfId="368" priority="336" stopIfTrue="1" operator="equal">
      <formula>"黄"</formula>
    </cfRule>
  </conditionalFormatting>
  <conditionalFormatting sqref="M177">
    <cfRule type="cellIs" dxfId="367" priority="331" stopIfTrue="1" operator="equal">
      <formula>"茶"</formula>
    </cfRule>
    <cfRule type="cellIs" dxfId="366" priority="332" stopIfTrue="1" operator="equal">
      <formula>"緑"</formula>
    </cfRule>
    <cfRule type="cellIs" dxfId="365" priority="333" stopIfTrue="1" operator="equal">
      <formula>"黄"</formula>
    </cfRule>
  </conditionalFormatting>
  <conditionalFormatting sqref="M177">
    <cfRule type="cellIs" dxfId="364" priority="328" stopIfTrue="1" operator="equal">
      <formula>"茶"</formula>
    </cfRule>
    <cfRule type="cellIs" dxfId="363" priority="329" stopIfTrue="1" operator="equal">
      <formula>"緑"</formula>
    </cfRule>
    <cfRule type="cellIs" dxfId="362" priority="330" stopIfTrue="1" operator="equal">
      <formula>"黄"</formula>
    </cfRule>
  </conditionalFormatting>
  <conditionalFormatting sqref="M177">
    <cfRule type="cellIs" dxfId="361" priority="325" stopIfTrue="1" operator="equal">
      <formula>"茶"</formula>
    </cfRule>
    <cfRule type="cellIs" dxfId="360" priority="326" stopIfTrue="1" operator="equal">
      <formula>"緑"</formula>
    </cfRule>
    <cfRule type="cellIs" dxfId="359" priority="327" stopIfTrue="1" operator="equal">
      <formula>"黄"</formula>
    </cfRule>
  </conditionalFormatting>
  <conditionalFormatting sqref="M77">
    <cfRule type="cellIs" dxfId="358" priority="322" stopIfTrue="1" operator="equal">
      <formula>"茶"</formula>
    </cfRule>
    <cfRule type="cellIs" dxfId="357" priority="323" stopIfTrue="1" operator="equal">
      <formula>"緑"</formula>
    </cfRule>
    <cfRule type="cellIs" dxfId="356" priority="324" stopIfTrue="1" operator="equal">
      <formula>"黄"</formula>
    </cfRule>
  </conditionalFormatting>
  <conditionalFormatting sqref="M77">
    <cfRule type="cellIs" dxfId="355" priority="319" stopIfTrue="1" operator="equal">
      <formula>"茶"</formula>
    </cfRule>
    <cfRule type="cellIs" dxfId="354" priority="320" stopIfTrue="1" operator="equal">
      <formula>"緑"</formula>
    </cfRule>
    <cfRule type="cellIs" dxfId="353" priority="321" stopIfTrue="1" operator="equal">
      <formula>"黄"</formula>
    </cfRule>
  </conditionalFormatting>
  <conditionalFormatting sqref="M77">
    <cfRule type="cellIs" dxfId="352" priority="316" stopIfTrue="1" operator="equal">
      <formula>"茶"</formula>
    </cfRule>
    <cfRule type="cellIs" dxfId="351" priority="317" stopIfTrue="1" operator="equal">
      <formula>"緑"</formula>
    </cfRule>
    <cfRule type="cellIs" dxfId="350" priority="318" stopIfTrue="1" operator="equal">
      <formula>"黄"</formula>
    </cfRule>
  </conditionalFormatting>
  <conditionalFormatting sqref="M77">
    <cfRule type="cellIs" dxfId="349" priority="313" stopIfTrue="1" operator="equal">
      <formula>"茶"</formula>
    </cfRule>
    <cfRule type="cellIs" dxfId="348" priority="314" stopIfTrue="1" operator="equal">
      <formula>"緑"</formula>
    </cfRule>
    <cfRule type="cellIs" dxfId="347" priority="315" stopIfTrue="1" operator="equal">
      <formula>"黄"</formula>
    </cfRule>
  </conditionalFormatting>
  <conditionalFormatting sqref="M193">
    <cfRule type="cellIs" dxfId="346" priority="310" stopIfTrue="1" operator="equal">
      <formula>"茶"</formula>
    </cfRule>
    <cfRule type="cellIs" dxfId="345" priority="311" stopIfTrue="1" operator="equal">
      <formula>"緑"</formula>
    </cfRule>
    <cfRule type="cellIs" dxfId="344" priority="312" stopIfTrue="1" operator="equal">
      <formula>"黄"</formula>
    </cfRule>
  </conditionalFormatting>
  <conditionalFormatting sqref="M193">
    <cfRule type="cellIs" dxfId="343" priority="307" stopIfTrue="1" operator="equal">
      <formula>"茶"</formula>
    </cfRule>
    <cfRule type="cellIs" dxfId="342" priority="308" stopIfTrue="1" operator="equal">
      <formula>"緑"</formula>
    </cfRule>
    <cfRule type="cellIs" dxfId="341" priority="309" stopIfTrue="1" operator="equal">
      <formula>"黄"</formula>
    </cfRule>
  </conditionalFormatting>
  <conditionalFormatting sqref="M193">
    <cfRule type="cellIs" dxfId="340" priority="304" stopIfTrue="1" operator="equal">
      <formula>"茶"</formula>
    </cfRule>
    <cfRule type="cellIs" dxfId="339" priority="305" stopIfTrue="1" operator="equal">
      <formula>"緑"</formula>
    </cfRule>
    <cfRule type="cellIs" dxfId="338" priority="306" stopIfTrue="1" operator="equal">
      <formula>"黄"</formula>
    </cfRule>
  </conditionalFormatting>
  <conditionalFormatting sqref="M193">
    <cfRule type="cellIs" dxfId="337" priority="301" stopIfTrue="1" operator="equal">
      <formula>"茶"</formula>
    </cfRule>
    <cfRule type="cellIs" dxfId="336" priority="302" stopIfTrue="1" operator="equal">
      <formula>"緑"</formula>
    </cfRule>
    <cfRule type="cellIs" dxfId="335" priority="303" stopIfTrue="1" operator="equal">
      <formula>"黄"</formula>
    </cfRule>
  </conditionalFormatting>
  <conditionalFormatting sqref="M53">
    <cfRule type="cellIs" dxfId="334" priority="298" stopIfTrue="1" operator="equal">
      <formula>"茶"</formula>
    </cfRule>
    <cfRule type="cellIs" dxfId="333" priority="299" stopIfTrue="1" operator="equal">
      <formula>"緑"</formula>
    </cfRule>
    <cfRule type="cellIs" dxfId="332" priority="300" stopIfTrue="1" operator="equal">
      <formula>"黄"</formula>
    </cfRule>
  </conditionalFormatting>
  <conditionalFormatting sqref="M53">
    <cfRule type="cellIs" dxfId="331" priority="295" stopIfTrue="1" operator="equal">
      <formula>"茶"</formula>
    </cfRule>
    <cfRule type="cellIs" dxfId="330" priority="296" stopIfTrue="1" operator="equal">
      <formula>"緑"</formula>
    </cfRule>
    <cfRule type="cellIs" dxfId="329" priority="297" stopIfTrue="1" operator="equal">
      <formula>"黄"</formula>
    </cfRule>
  </conditionalFormatting>
  <conditionalFormatting sqref="M53">
    <cfRule type="cellIs" dxfId="328" priority="292" stopIfTrue="1" operator="equal">
      <formula>"茶"</formula>
    </cfRule>
    <cfRule type="cellIs" dxfId="327" priority="293" stopIfTrue="1" operator="equal">
      <formula>"緑"</formula>
    </cfRule>
    <cfRule type="cellIs" dxfId="326" priority="294" stopIfTrue="1" operator="equal">
      <formula>"黄"</formula>
    </cfRule>
  </conditionalFormatting>
  <conditionalFormatting sqref="M53">
    <cfRule type="cellIs" dxfId="325" priority="289" stopIfTrue="1" operator="equal">
      <formula>"茶"</formula>
    </cfRule>
    <cfRule type="cellIs" dxfId="324" priority="290" stopIfTrue="1" operator="equal">
      <formula>"緑"</formula>
    </cfRule>
    <cfRule type="cellIs" dxfId="323" priority="291" stopIfTrue="1" operator="equal">
      <formula>"黄"</formula>
    </cfRule>
  </conditionalFormatting>
  <conditionalFormatting sqref="M56">
    <cfRule type="cellIs" dxfId="322" priority="286" stopIfTrue="1" operator="equal">
      <formula>"茶"</formula>
    </cfRule>
    <cfRule type="cellIs" dxfId="321" priority="287" stopIfTrue="1" operator="equal">
      <formula>"緑"</formula>
    </cfRule>
    <cfRule type="cellIs" dxfId="320" priority="288" stopIfTrue="1" operator="equal">
      <formula>"黄"</formula>
    </cfRule>
  </conditionalFormatting>
  <conditionalFormatting sqref="M56">
    <cfRule type="cellIs" dxfId="319" priority="283" stopIfTrue="1" operator="equal">
      <formula>"茶"</formula>
    </cfRule>
    <cfRule type="cellIs" dxfId="318" priority="284" stopIfTrue="1" operator="equal">
      <formula>"緑"</formula>
    </cfRule>
    <cfRule type="cellIs" dxfId="317" priority="285" stopIfTrue="1" operator="equal">
      <formula>"黄"</formula>
    </cfRule>
  </conditionalFormatting>
  <conditionalFormatting sqref="M56">
    <cfRule type="cellIs" dxfId="316" priority="280" stopIfTrue="1" operator="equal">
      <formula>"茶"</formula>
    </cfRule>
    <cfRule type="cellIs" dxfId="315" priority="281" stopIfTrue="1" operator="equal">
      <formula>"緑"</formula>
    </cfRule>
    <cfRule type="cellIs" dxfId="314" priority="282" stopIfTrue="1" operator="equal">
      <formula>"黄"</formula>
    </cfRule>
  </conditionalFormatting>
  <conditionalFormatting sqref="M56">
    <cfRule type="cellIs" dxfId="313" priority="277" stopIfTrue="1" operator="equal">
      <formula>"茶"</formula>
    </cfRule>
    <cfRule type="cellIs" dxfId="312" priority="278" stopIfTrue="1" operator="equal">
      <formula>"緑"</formula>
    </cfRule>
    <cfRule type="cellIs" dxfId="311" priority="279" stopIfTrue="1" operator="equal">
      <formula>"黄"</formula>
    </cfRule>
  </conditionalFormatting>
  <conditionalFormatting sqref="M126">
    <cfRule type="cellIs" dxfId="310" priority="274" stopIfTrue="1" operator="equal">
      <formula>"茶"</formula>
    </cfRule>
    <cfRule type="cellIs" dxfId="309" priority="275" stopIfTrue="1" operator="equal">
      <formula>"緑"</formula>
    </cfRule>
    <cfRule type="cellIs" dxfId="308" priority="276" stopIfTrue="1" operator="equal">
      <formula>"黄"</formula>
    </cfRule>
  </conditionalFormatting>
  <conditionalFormatting sqref="M126">
    <cfRule type="cellIs" dxfId="307" priority="271" stopIfTrue="1" operator="equal">
      <formula>"茶"</formula>
    </cfRule>
    <cfRule type="cellIs" dxfId="306" priority="272" stopIfTrue="1" operator="equal">
      <formula>"緑"</formula>
    </cfRule>
    <cfRule type="cellIs" dxfId="305" priority="273" stopIfTrue="1" operator="equal">
      <formula>"黄"</formula>
    </cfRule>
  </conditionalFormatting>
  <conditionalFormatting sqref="M126">
    <cfRule type="cellIs" dxfId="304" priority="268" stopIfTrue="1" operator="equal">
      <formula>"茶"</formula>
    </cfRule>
    <cfRule type="cellIs" dxfId="303" priority="269" stopIfTrue="1" operator="equal">
      <formula>"緑"</formula>
    </cfRule>
    <cfRule type="cellIs" dxfId="302" priority="270" stopIfTrue="1" operator="equal">
      <formula>"黄"</formula>
    </cfRule>
  </conditionalFormatting>
  <conditionalFormatting sqref="M126">
    <cfRule type="cellIs" dxfId="301" priority="265" stopIfTrue="1" operator="equal">
      <formula>"茶"</formula>
    </cfRule>
    <cfRule type="cellIs" dxfId="300" priority="266" stopIfTrue="1" operator="equal">
      <formula>"緑"</formula>
    </cfRule>
    <cfRule type="cellIs" dxfId="299" priority="267" stopIfTrue="1" operator="equal">
      <formula>"黄"</formula>
    </cfRule>
  </conditionalFormatting>
  <conditionalFormatting sqref="M81">
    <cfRule type="cellIs" dxfId="298" priority="262" stopIfTrue="1" operator="equal">
      <formula>"茶"</formula>
    </cfRule>
    <cfRule type="cellIs" dxfId="297" priority="263" stopIfTrue="1" operator="equal">
      <formula>"緑"</formula>
    </cfRule>
    <cfRule type="cellIs" dxfId="296" priority="264" stopIfTrue="1" operator="equal">
      <formula>"黄"</formula>
    </cfRule>
  </conditionalFormatting>
  <conditionalFormatting sqref="M81">
    <cfRule type="cellIs" dxfId="295" priority="259" stopIfTrue="1" operator="equal">
      <formula>"茶"</formula>
    </cfRule>
    <cfRule type="cellIs" dxfId="294" priority="260" stopIfTrue="1" operator="equal">
      <formula>"緑"</formula>
    </cfRule>
    <cfRule type="cellIs" dxfId="293" priority="261" stopIfTrue="1" operator="equal">
      <formula>"黄"</formula>
    </cfRule>
  </conditionalFormatting>
  <conditionalFormatting sqref="M81">
    <cfRule type="cellIs" dxfId="292" priority="256" stopIfTrue="1" operator="equal">
      <formula>"茶"</formula>
    </cfRule>
    <cfRule type="cellIs" dxfId="291" priority="257" stopIfTrue="1" operator="equal">
      <formula>"緑"</formula>
    </cfRule>
    <cfRule type="cellIs" dxfId="290" priority="258" stopIfTrue="1" operator="equal">
      <formula>"黄"</formula>
    </cfRule>
  </conditionalFormatting>
  <conditionalFormatting sqref="M81">
    <cfRule type="cellIs" dxfId="289" priority="253" stopIfTrue="1" operator="equal">
      <formula>"茶"</formula>
    </cfRule>
    <cfRule type="cellIs" dxfId="288" priority="254" stopIfTrue="1" operator="equal">
      <formula>"緑"</formula>
    </cfRule>
    <cfRule type="cellIs" dxfId="287" priority="255" stopIfTrue="1" operator="equal">
      <formula>"黄"</formula>
    </cfRule>
  </conditionalFormatting>
  <conditionalFormatting sqref="M152">
    <cfRule type="cellIs" dxfId="286" priority="250" stopIfTrue="1" operator="equal">
      <formula>"茶"</formula>
    </cfRule>
    <cfRule type="cellIs" dxfId="285" priority="251" stopIfTrue="1" operator="equal">
      <formula>"緑"</formula>
    </cfRule>
    <cfRule type="cellIs" dxfId="284" priority="252" stopIfTrue="1" operator="equal">
      <formula>"黄"</formula>
    </cfRule>
  </conditionalFormatting>
  <conditionalFormatting sqref="M160">
    <cfRule type="cellIs" dxfId="283" priority="247" stopIfTrue="1" operator="equal">
      <formula>"茶"</formula>
    </cfRule>
    <cfRule type="cellIs" dxfId="282" priority="248" stopIfTrue="1" operator="equal">
      <formula>"緑"</formula>
    </cfRule>
    <cfRule type="cellIs" dxfId="281" priority="249" stopIfTrue="1" operator="equal">
      <formula>"黄"</formula>
    </cfRule>
  </conditionalFormatting>
  <conditionalFormatting sqref="M206">
    <cfRule type="cellIs" dxfId="280" priority="244" stopIfTrue="1" operator="equal">
      <formula>"茶"</formula>
    </cfRule>
    <cfRule type="cellIs" dxfId="279" priority="245" stopIfTrue="1" operator="equal">
      <formula>"緑"</formula>
    </cfRule>
    <cfRule type="cellIs" dxfId="278" priority="246" stopIfTrue="1" operator="equal">
      <formula>"黄"</formula>
    </cfRule>
  </conditionalFormatting>
  <conditionalFormatting sqref="M46">
    <cfRule type="cellIs" dxfId="277" priority="241" stopIfTrue="1" operator="equal">
      <formula>"茶"</formula>
    </cfRule>
    <cfRule type="cellIs" dxfId="276" priority="242" stopIfTrue="1" operator="equal">
      <formula>"緑"</formula>
    </cfRule>
    <cfRule type="cellIs" dxfId="275" priority="243" stopIfTrue="1" operator="equal">
      <formula>"黄"</formula>
    </cfRule>
  </conditionalFormatting>
  <conditionalFormatting sqref="M10">
    <cfRule type="cellIs" dxfId="274" priority="238" stopIfTrue="1" operator="equal">
      <formula>"茶"</formula>
    </cfRule>
    <cfRule type="cellIs" dxfId="273" priority="239" stopIfTrue="1" operator="equal">
      <formula>"緑"</formula>
    </cfRule>
    <cfRule type="cellIs" dxfId="272" priority="240" stopIfTrue="1" operator="equal">
      <formula>"黄"</formula>
    </cfRule>
  </conditionalFormatting>
  <conditionalFormatting sqref="M18">
    <cfRule type="cellIs" dxfId="271" priority="235" stopIfTrue="1" operator="equal">
      <formula>"茶"</formula>
    </cfRule>
    <cfRule type="cellIs" dxfId="270" priority="236" stopIfTrue="1" operator="equal">
      <formula>"緑"</formula>
    </cfRule>
    <cfRule type="cellIs" dxfId="269" priority="237" stopIfTrue="1" operator="equal">
      <formula>"黄"</formula>
    </cfRule>
  </conditionalFormatting>
  <conditionalFormatting sqref="M80">
    <cfRule type="cellIs" dxfId="268" priority="232" stopIfTrue="1" operator="equal">
      <formula>"茶"</formula>
    </cfRule>
    <cfRule type="cellIs" dxfId="267" priority="233" stopIfTrue="1" operator="equal">
      <formula>"緑"</formula>
    </cfRule>
    <cfRule type="cellIs" dxfId="266" priority="234" stopIfTrue="1" operator="equal">
      <formula>"黄"</formula>
    </cfRule>
  </conditionalFormatting>
  <conditionalFormatting sqref="M167">
    <cfRule type="cellIs" dxfId="265" priority="229" stopIfTrue="1" operator="equal">
      <formula>"茶"</formula>
    </cfRule>
    <cfRule type="cellIs" dxfId="264" priority="230" stopIfTrue="1" operator="equal">
      <formula>"緑"</formula>
    </cfRule>
    <cfRule type="cellIs" dxfId="263" priority="231" stopIfTrue="1" operator="equal">
      <formula>"黄"</formula>
    </cfRule>
  </conditionalFormatting>
  <conditionalFormatting sqref="M140">
    <cfRule type="cellIs" dxfId="262" priority="226" stopIfTrue="1" operator="equal">
      <formula>"茶"</formula>
    </cfRule>
    <cfRule type="cellIs" dxfId="261" priority="227" stopIfTrue="1" operator="equal">
      <formula>"緑"</formula>
    </cfRule>
    <cfRule type="cellIs" dxfId="260" priority="228" stopIfTrue="1" operator="equal">
      <formula>"黄"</formula>
    </cfRule>
  </conditionalFormatting>
  <conditionalFormatting sqref="M132">
    <cfRule type="cellIs" dxfId="259" priority="223" stopIfTrue="1" operator="equal">
      <formula>"茶"</formula>
    </cfRule>
    <cfRule type="cellIs" dxfId="258" priority="224" stopIfTrue="1" operator="equal">
      <formula>"緑"</formula>
    </cfRule>
    <cfRule type="cellIs" dxfId="257" priority="225" stopIfTrue="1" operator="equal">
      <formula>"黄"</formula>
    </cfRule>
  </conditionalFormatting>
  <conditionalFormatting sqref="M128">
    <cfRule type="cellIs" dxfId="256" priority="220" stopIfTrue="1" operator="equal">
      <formula>"茶"</formula>
    </cfRule>
    <cfRule type="cellIs" dxfId="255" priority="221" stopIfTrue="1" operator="equal">
      <formula>"緑"</formula>
    </cfRule>
    <cfRule type="cellIs" dxfId="254" priority="222" stopIfTrue="1" operator="equal">
      <formula>"黄"</formula>
    </cfRule>
  </conditionalFormatting>
  <conditionalFormatting sqref="M129">
    <cfRule type="cellIs" dxfId="253" priority="217" stopIfTrue="1" operator="equal">
      <formula>"茶"</formula>
    </cfRule>
    <cfRule type="cellIs" dxfId="252" priority="218" stopIfTrue="1" operator="equal">
      <formula>"緑"</formula>
    </cfRule>
    <cfRule type="cellIs" dxfId="251" priority="219" stopIfTrue="1" operator="equal">
      <formula>"黄"</formula>
    </cfRule>
  </conditionalFormatting>
  <conditionalFormatting sqref="M21">
    <cfRule type="cellIs" dxfId="250" priority="214" stopIfTrue="1" operator="equal">
      <formula>"茶"</formula>
    </cfRule>
    <cfRule type="cellIs" dxfId="249" priority="215" stopIfTrue="1" operator="equal">
      <formula>"緑"</formula>
    </cfRule>
    <cfRule type="cellIs" dxfId="248" priority="216" stopIfTrue="1" operator="equal">
      <formula>"黄"</formula>
    </cfRule>
  </conditionalFormatting>
  <conditionalFormatting sqref="M97">
    <cfRule type="cellIs" dxfId="247" priority="211" stopIfTrue="1" operator="equal">
      <formula>"茶"</formula>
    </cfRule>
    <cfRule type="cellIs" dxfId="246" priority="212" stopIfTrue="1" operator="equal">
      <formula>"緑"</formula>
    </cfRule>
    <cfRule type="cellIs" dxfId="245" priority="213" stopIfTrue="1" operator="equal">
      <formula>"黄"</formula>
    </cfRule>
  </conditionalFormatting>
  <conditionalFormatting sqref="M104">
    <cfRule type="cellIs" dxfId="244" priority="208" stopIfTrue="1" operator="equal">
      <formula>"茶"</formula>
    </cfRule>
    <cfRule type="cellIs" dxfId="243" priority="209" stopIfTrue="1" operator="equal">
      <formula>"緑"</formula>
    </cfRule>
    <cfRule type="cellIs" dxfId="242" priority="210" stopIfTrue="1" operator="equal">
      <formula>"黄"</formula>
    </cfRule>
  </conditionalFormatting>
  <conditionalFormatting sqref="M187">
    <cfRule type="cellIs" dxfId="241" priority="205" stopIfTrue="1" operator="equal">
      <formula>"茶"</formula>
    </cfRule>
    <cfRule type="cellIs" dxfId="240" priority="206" stopIfTrue="1" operator="equal">
      <formula>"緑"</formula>
    </cfRule>
    <cfRule type="cellIs" dxfId="239" priority="207" stopIfTrue="1" operator="equal">
      <formula>"黄"</formula>
    </cfRule>
  </conditionalFormatting>
  <conditionalFormatting sqref="M155">
    <cfRule type="cellIs" dxfId="238" priority="202" stopIfTrue="1" operator="equal">
      <formula>"茶"</formula>
    </cfRule>
    <cfRule type="cellIs" dxfId="237" priority="203" stopIfTrue="1" operator="equal">
      <formula>"緑"</formula>
    </cfRule>
    <cfRule type="cellIs" dxfId="236" priority="204" stopIfTrue="1" operator="equal">
      <formula>"黄"</formula>
    </cfRule>
  </conditionalFormatting>
  <conditionalFormatting sqref="M174">
    <cfRule type="cellIs" dxfId="235" priority="199" stopIfTrue="1" operator="equal">
      <formula>"茶"</formula>
    </cfRule>
    <cfRule type="cellIs" dxfId="234" priority="200" stopIfTrue="1" operator="equal">
      <formula>"緑"</formula>
    </cfRule>
    <cfRule type="cellIs" dxfId="233" priority="201" stopIfTrue="1" operator="equal">
      <formula>"黄"</formula>
    </cfRule>
  </conditionalFormatting>
  <conditionalFormatting sqref="M34">
    <cfRule type="cellIs" dxfId="232" priority="196" stopIfTrue="1" operator="equal">
      <formula>"茶"</formula>
    </cfRule>
    <cfRule type="cellIs" dxfId="231" priority="197" stopIfTrue="1" operator="equal">
      <formula>"緑"</formula>
    </cfRule>
    <cfRule type="cellIs" dxfId="230" priority="198" stopIfTrue="1" operator="equal">
      <formula>"黄"</formula>
    </cfRule>
  </conditionalFormatting>
  <conditionalFormatting sqref="M202">
    <cfRule type="cellIs" dxfId="229" priority="193" stopIfTrue="1" operator="equal">
      <formula>"茶"</formula>
    </cfRule>
    <cfRule type="cellIs" dxfId="228" priority="194" stopIfTrue="1" operator="equal">
      <formula>"緑"</formula>
    </cfRule>
    <cfRule type="cellIs" dxfId="227" priority="195" stopIfTrue="1" operator="equal">
      <formula>"黄"</formula>
    </cfRule>
  </conditionalFormatting>
  <conditionalFormatting sqref="M183">
    <cfRule type="cellIs" dxfId="226" priority="190" stopIfTrue="1" operator="equal">
      <formula>"茶"</formula>
    </cfRule>
    <cfRule type="cellIs" dxfId="225" priority="191" stopIfTrue="1" operator="equal">
      <formula>"緑"</formula>
    </cfRule>
    <cfRule type="cellIs" dxfId="224" priority="192" stopIfTrue="1" operator="equal">
      <formula>"黄"</formula>
    </cfRule>
  </conditionalFormatting>
  <conditionalFormatting sqref="M74">
    <cfRule type="cellIs" dxfId="223" priority="187" stopIfTrue="1" operator="equal">
      <formula>"茶"</formula>
    </cfRule>
    <cfRule type="cellIs" dxfId="222" priority="188" stopIfTrue="1" operator="equal">
      <formula>"緑"</formula>
    </cfRule>
    <cfRule type="cellIs" dxfId="221" priority="189" stopIfTrue="1" operator="equal">
      <formula>"黄"</formula>
    </cfRule>
  </conditionalFormatting>
  <conditionalFormatting sqref="M22">
    <cfRule type="cellIs" dxfId="220" priority="184" stopIfTrue="1" operator="equal">
      <formula>"茶"</formula>
    </cfRule>
    <cfRule type="cellIs" dxfId="219" priority="185" stopIfTrue="1" operator="equal">
      <formula>"緑"</formula>
    </cfRule>
    <cfRule type="cellIs" dxfId="218" priority="186" stopIfTrue="1" operator="equal">
      <formula>"黄"</formula>
    </cfRule>
  </conditionalFormatting>
  <conditionalFormatting sqref="M103">
    <cfRule type="cellIs" dxfId="217" priority="181" stopIfTrue="1" operator="equal">
      <formula>"茶"</formula>
    </cfRule>
    <cfRule type="cellIs" dxfId="216" priority="182" stopIfTrue="1" operator="equal">
      <formula>"緑"</formula>
    </cfRule>
    <cfRule type="cellIs" dxfId="215" priority="183" stopIfTrue="1" operator="equal">
      <formula>"黄"</formula>
    </cfRule>
  </conditionalFormatting>
  <conditionalFormatting sqref="M190">
    <cfRule type="cellIs" dxfId="214" priority="178" stopIfTrue="1" operator="equal">
      <formula>"茶"</formula>
    </cfRule>
    <cfRule type="cellIs" dxfId="213" priority="179" stopIfTrue="1" operator="equal">
      <formula>"緑"</formula>
    </cfRule>
    <cfRule type="cellIs" dxfId="212" priority="180" stopIfTrue="1" operator="equal">
      <formula>"黄"</formula>
    </cfRule>
  </conditionalFormatting>
  <conditionalFormatting sqref="M159">
    <cfRule type="cellIs" dxfId="211" priority="175" stopIfTrue="1" operator="equal">
      <formula>"茶"</formula>
    </cfRule>
    <cfRule type="cellIs" dxfId="210" priority="176" stopIfTrue="1" operator="equal">
      <formula>"緑"</formula>
    </cfRule>
    <cfRule type="cellIs" dxfId="209" priority="177" stopIfTrue="1" operator="equal">
      <formula>"黄"</formula>
    </cfRule>
  </conditionalFormatting>
  <conditionalFormatting sqref="M159">
    <cfRule type="cellIs" dxfId="208" priority="172" stopIfTrue="1" operator="equal">
      <formula>"茶"</formula>
    </cfRule>
    <cfRule type="cellIs" dxfId="207" priority="173" stopIfTrue="1" operator="equal">
      <formula>"緑"</formula>
    </cfRule>
    <cfRule type="cellIs" dxfId="206" priority="174" stopIfTrue="1" operator="equal">
      <formula>"黄"</formula>
    </cfRule>
  </conditionalFormatting>
  <conditionalFormatting sqref="M120">
    <cfRule type="cellIs" dxfId="205" priority="169" stopIfTrue="1" operator="equal">
      <formula>"茶"</formula>
    </cfRule>
    <cfRule type="cellIs" dxfId="204" priority="170" stopIfTrue="1" operator="equal">
      <formula>"緑"</formula>
    </cfRule>
    <cfRule type="cellIs" dxfId="203" priority="171" stopIfTrue="1" operator="equal">
      <formula>"黄"</formula>
    </cfRule>
  </conditionalFormatting>
  <conditionalFormatting sqref="M120">
    <cfRule type="cellIs" dxfId="202" priority="166" stopIfTrue="1" operator="equal">
      <formula>"茶"</formula>
    </cfRule>
    <cfRule type="cellIs" dxfId="201" priority="167" stopIfTrue="1" operator="equal">
      <formula>"緑"</formula>
    </cfRule>
    <cfRule type="cellIs" dxfId="200" priority="168" stopIfTrue="1" operator="equal">
      <formula>"黄"</formula>
    </cfRule>
  </conditionalFormatting>
  <conditionalFormatting sqref="M30">
    <cfRule type="cellIs" dxfId="199" priority="163" stopIfTrue="1" operator="equal">
      <formula>"茶"</formula>
    </cfRule>
    <cfRule type="cellIs" dxfId="198" priority="164" stopIfTrue="1" operator="equal">
      <formula>"緑"</formula>
    </cfRule>
    <cfRule type="cellIs" dxfId="197" priority="165" stopIfTrue="1" operator="equal">
      <formula>"黄"</formula>
    </cfRule>
  </conditionalFormatting>
  <conditionalFormatting sqref="M30">
    <cfRule type="cellIs" dxfId="196" priority="160" stopIfTrue="1" operator="equal">
      <formula>"茶"</formula>
    </cfRule>
    <cfRule type="cellIs" dxfId="195" priority="161" stopIfTrue="1" operator="equal">
      <formula>"緑"</formula>
    </cfRule>
    <cfRule type="cellIs" dxfId="194" priority="162" stopIfTrue="1" operator="equal">
      <formula>"黄"</formula>
    </cfRule>
  </conditionalFormatting>
  <conditionalFormatting sqref="M32">
    <cfRule type="cellIs" dxfId="193" priority="157" stopIfTrue="1" operator="equal">
      <formula>"茶"</formula>
    </cfRule>
    <cfRule type="cellIs" dxfId="192" priority="158" stopIfTrue="1" operator="equal">
      <formula>"緑"</formula>
    </cfRule>
    <cfRule type="cellIs" dxfId="191" priority="159" stopIfTrue="1" operator="equal">
      <formula>"黄"</formula>
    </cfRule>
  </conditionalFormatting>
  <conditionalFormatting sqref="M32">
    <cfRule type="cellIs" dxfId="190" priority="154" stopIfTrue="1" operator="equal">
      <formula>"茶"</formula>
    </cfRule>
    <cfRule type="cellIs" dxfId="189" priority="155" stopIfTrue="1" operator="equal">
      <formula>"緑"</formula>
    </cfRule>
    <cfRule type="cellIs" dxfId="188" priority="156" stopIfTrue="1" operator="equal">
      <formula>"黄"</formula>
    </cfRule>
  </conditionalFormatting>
  <conditionalFormatting sqref="M201">
    <cfRule type="cellIs" dxfId="187" priority="151" stopIfTrue="1" operator="equal">
      <formula>"茶"</formula>
    </cfRule>
    <cfRule type="cellIs" dxfId="186" priority="152" stopIfTrue="1" operator="equal">
      <formula>"緑"</formula>
    </cfRule>
    <cfRule type="cellIs" dxfId="185" priority="153" stopIfTrue="1" operator="equal">
      <formula>"黄"</formula>
    </cfRule>
  </conditionalFormatting>
  <conditionalFormatting sqref="M201">
    <cfRule type="cellIs" dxfId="184" priority="148" stopIfTrue="1" operator="equal">
      <formula>"茶"</formula>
    </cfRule>
    <cfRule type="cellIs" dxfId="183" priority="149" stopIfTrue="1" operator="equal">
      <formula>"緑"</formula>
    </cfRule>
    <cfRule type="cellIs" dxfId="182" priority="150" stopIfTrue="1" operator="equal">
      <formula>"黄"</formula>
    </cfRule>
  </conditionalFormatting>
  <conditionalFormatting sqref="M207">
    <cfRule type="cellIs" dxfId="181" priority="145" stopIfTrue="1" operator="equal">
      <formula>"茶"</formula>
    </cfRule>
    <cfRule type="cellIs" dxfId="180" priority="146" stopIfTrue="1" operator="equal">
      <formula>"緑"</formula>
    </cfRule>
    <cfRule type="cellIs" dxfId="179" priority="147" stopIfTrue="1" operator="equal">
      <formula>"黄"</formula>
    </cfRule>
  </conditionalFormatting>
  <conditionalFormatting sqref="M207">
    <cfRule type="cellIs" dxfId="178" priority="142" stopIfTrue="1" operator="equal">
      <formula>"茶"</formula>
    </cfRule>
    <cfRule type="cellIs" dxfId="177" priority="143" stopIfTrue="1" operator="equal">
      <formula>"緑"</formula>
    </cfRule>
    <cfRule type="cellIs" dxfId="176" priority="144" stopIfTrue="1" operator="equal">
      <formula>"黄"</formula>
    </cfRule>
  </conditionalFormatting>
  <conditionalFormatting sqref="M36">
    <cfRule type="cellIs" dxfId="175" priority="139" stopIfTrue="1" operator="equal">
      <formula>"茶"</formula>
    </cfRule>
    <cfRule type="cellIs" dxfId="174" priority="140" stopIfTrue="1" operator="equal">
      <formula>"緑"</formula>
    </cfRule>
    <cfRule type="cellIs" dxfId="173" priority="141" stopIfTrue="1" operator="equal">
      <formula>"黄"</formula>
    </cfRule>
  </conditionalFormatting>
  <conditionalFormatting sqref="M36">
    <cfRule type="cellIs" dxfId="172" priority="136" stopIfTrue="1" operator="equal">
      <formula>"茶"</formula>
    </cfRule>
    <cfRule type="cellIs" dxfId="171" priority="137" stopIfTrue="1" operator="equal">
      <formula>"緑"</formula>
    </cfRule>
    <cfRule type="cellIs" dxfId="170" priority="138" stopIfTrue="1" operator="equal">
      <formula>"黄"</formula>
    </cfRule>
  </conditionalFormatting>
  <conditionalFormatting sqref="M42">
    <cfRule type="cellIs" dxfId="169" priority="133" stopIfTrue="1" operator="equal">
      <formula>"茶"</formula>
    </cfRule>
    <cfRule type="cellIs" dxfId="168" priority="134" stopIfTrue="1" operator="equal">
      <formula>"緑"</formula>
    </cfRule>
    <cfRule type="cellIs" dxfId="167" priority="135" stopIfTrue="1" operator="equal">
      <formula>"黄"</formula>
    </cfRule>
  </conditionalFormatting>
  <conditionalFormatting sqref="M42">
    <cfRule type="cellIs" dxfId="166" priority="130" stopIfTrue="1" operator="equal">
      <formula>"茶"</formula>
    </cfRule>
    <cfRule type="cellIs" dxfId="165" priority="131" stopIfTrue="1" operator="equal">
      <formula>"緑"</formula>
    </cfRule>
    <cfRule type="cellIs" dxfId="164" priority="132" stopIfTrue="1" operator="equal">
      <formula>"黄"</formula>
    </cfRule>
  </conditionalFormatting>
  <conditionalFormatting sqref="M44">
    <cfRule type="cellIs" dxfId="163" priority="127" stopIfTrue="1" operator="equal">
      <formula>"茶"</formula>
    </cfRule>
    <cfRule type="cellIs" dxfId="162" priority="128" stopIfTrue="1" operator="equal">
      <formula>"緑"</formula>
    </cfRule>
    <cfRule type="cellIs" dxfId="161" priority="129" stopIfTrue="1" operator="equal">
      <formula>"黄"</formula>
    </cfRule>
  </conditionalFormatting>
  <conditionalFormatting sqref="M44">
    <cfRule type="cellIs" dxfId="160" priority="124" stopIfTrue="1" operator="equal">
      <formula>"茶"</formula>
    </cfRule>
    <cfRule type="cellIs" dxfId="159" priority="125" stopIfTrue="1" operator="equal">
      <formula>"緑"</formula>
    </cfRule>
    <cfRule type="cellIs" dxfId="158" priority="126" stopIfTrue="1" operator="equal">
      <formula>"黄"</formula>
    </cfRule>
  </conditionalFormatting>
  <conditionalFormatting sqref="M12">
    <cfRule type="cellIs" dxfId="157" priority="121" stopIfTrue="1" operator="equal">
      <formula>"茶"</formula>
    </cfRule>
    <cfRule type="cellIs" dxfId="156" priority="122" stopIfTrue="1" operator="equal">
      <formula>"緑"</formula>
    </cfRule>
    <cfRule type="cellIs" dxfId="155" priority="123" stopIfTrue="1" operator="equal">
      <formula>"黄"</formula>
    </cfRule>
  </conditionalFormatting>
  <conditionalFormatting sqref="M12">
    <cfRule type="cellIs" dxfId="154" priority="118" stopIfTrue="1" operator="equal">
      <formula>"茶"</formula>
    </cfRule>
    <cfRule type="cellIs" dxfId="153" priority="119" stopIfTrue="1" operator="equal">
      <formula>"緑"</formula>
    </cfRule>
    <cfRule type="cellIs" dxfId="152" priority="120" stopIfTrue="1" operator="equal">
      <formula>"黄"</formula>
    </cfRule>
  </conditionalFormatting>
  <conditionalFormatting sqref="M14">
    <cfRule type="cellIs" dxfId="151" priority="115" stopIfTrue="1" operator="equal">
      <formula>"茶"</formula>
    </cfRule>
    <cfRule type="cellIs" dxfId="150" priority="116" stopIfTrue="1" operator="equal">
      <formula>"緑"</formula>
    </cfRule>
    <cfRule type="cellIs" dxfId="149" priority="117" stopIfTrue="1" operator="equal">
      <formula>"黄"</formula>
    </cfRule>
  </conditionalFormatting>
  <conditionalFormatting sqref="M14">
    <cfRule type="cellIs" dxfId="148" priority="112" stopIfTrue="1" operator="equal">
      <formula>"茶"</formula>
    </cfRule>
    <cfRule type="cellIs" dxfId="147" priority="113" stopIfTrue="1" operator="equal">
      <formula>"緑"</formula>
    </cfRule>
    <cfRule type="cellIs" dxfId="146" priority="114" stopIfTrue="1" operator="equal">
      <formula>"黄"</formula>
    </cfRule>
  </conditionalFormatting>
  <conditionalFormatting sqref="M61">
    <cfRule type="cellIs" dxfId="145" priority="109" stopIfTrue="1" operator="equal">
      <formula>"茶"</formula>
    </cfRule>
    <cfRule type="cellIs" dxfId="144" priority="110" stopIfTrue="1" operator="equal">
      <formula>"緑"</formula>
    </cfRule>
    <cfRule type="cellIs" dxfId="143" priority="111" stopIfTrue="1" operator="equal">
      <formula>"黄"</formula>
    </cfRule>
  </conditionalFormatting>
  <conditionalFormatting sqref="M61">
    <cfRule type="cellIs" dxfId="142" priority="106" stopIfTrue="1" operator="equal">
      <formula>"茶"</formula>
    </cfRule>
    <cfRule type="cellIs" dxfId="141" priority="107" stopIfTrue="1" operator="equal">
      <formula>"緑"</formula>
    </cfRule>
    <cfRule type="cellIs" dxfId="140" priority="108" stopIfTrue="1" operator="equal">
      <formula>"黄"</formula>
    </cfRule>
  </conditionalFormatting>
  <conditionalFormatting sqref="M164">
    <cfRule type="cellIs" dxfId="139" priority="103" stopIfTrue="1" operator="equal">
      <formula>"茶"</formula>
    </cfRule>
    <cfRule type="cellIs" dxfId="138" priority="104" stopIfTrue="1" operator="equal">
      <formula>"緑"</formula>
    </cfRule>
    <cfRule type="cellIs" dxfId="137" priority="105" stopIfTrue="1" operator="equal">
      <formula>"黄"</formula>
    </cfRule>
  </conditionalFormatting>
  <conditionalFormatting sqref="M164">
    <cfRule type="cellIs" dxfId="136" priority="100" stopIfTrue="1" operator="equal">
      <formula>"茶"</formula>
    </cfRule>
    <cfRule type="cellIs" dxfId="135" priority="101" stopIfTrue="1" operator="equal">
      <formula>"緑"</formula>
    </cfRule>
    <cfRule type="cellIs" dxfId="134" priority="102" stopIfTrue="1" operator="equal">
      <formula>"黄"</formula>
    </cfRule>
  </conditionalFormatting>
  <conditionalFormatting sqref="M170">
    <cfRule type="cellIs" dxfId="133" priority="97" stopIfTrue="1" operator="equal">
      <formula>"茶"</formula>
    </cfRule>
    <cfRule type="cellIs" dxfId="132" priority="98" stopIfTrue="1" operator="equal">
      <formula>"緑"</formula>
    </cfRule>
    <cfRule type="cellIs" dxfId="131" priority="99" stopIfTrue="1" operator="equal">
      <formula>"黄"</formula>
    </cfRule>
  </conditionalFormatting>
  <conditionalFormatting sqref="M170">
    <cfRule type="cellIs" dxfId="130" priority="94" stopIfTrue="1" operator="equal">
      <formula>"茶"</formula>
    </cfRule>
    <cfRule type="cellIs" dxfId="129" priority="95" stopIfTrue="1" operator="equal">
      <formula>"緑"</formula>
    </cfRule>
    <cfRule type="cellIs" dxfId="128" priority="96" stopIfTrue="1" operator="equal">
      <formula>"黄"</formula>
    </cfRule>
  </conditionalFormatting>
  <conditionalFormatting sqref="M182">
    <cfRule type="cellIs" dxfId="127" priority="91" stopIfTrue="1" operator="equal">
      <formula>"茶"</formula>
    </cfRule>
    <cfRule type="cellIs" dxfId="126" priority="92" stopIfTrue="1" operator="equal">
      <formula>"緑"</formula>
    </cfRule>
    <cfRule type="cellIs" dxfId="125" priority="93" stopIfTrue="1" operator="equal">
      <formula>"黄"</formula>
    </cfRule>
  </conditionalFormatting>
  <conditionalFormatting sqref="M182">
    <cfRule type="cellIs" dxfId="124" priority="88" stopIfTrue="1" operator="equal">
      <formula>"茶"</formula>
    </cfRule>
    <cfRule type="cellIs" dxfId="123" priority="89" stopIfTrue="1" operator="equal">
      <formula>"緑"</formula>
    </cfRule>
    <cfRule type="cellIs" dxfId="122" priority="90" stopIfTrue="1" operator="equal">
      <formula>"黄"</formula>
    </cfRule>
  </conditionalFormatting>
  <conditionalFormatting sqref="M49">
    <cfRule type="cellIs" dxfId="121" priority="85" stopIfTrue="1" operator="equal">
      <formula>"茶"</formula>
    </cfRule>
    <cfRule type="cellIs" dxfId="120" priority="86" stopIfTrue="1" operator="equal">
      <formula>"緑"</formula>
    </cfRule>
    <cfRule type="cellIs" dxfId="119" priority="87" stopIfTrue="1" operator="equal">
      <formula>"黄"</formula>
    </cfRule>
  </conditionalFormatting>
  <conditionalFormatting sqref="M49">
    <cfRule type="cellIs" dxfId="118" priority="82" stopIfTrue="1" operator="equal">
      <formula>"茶"</formula>
    </cfRule>
    <cfRule type="cellIs" dxfId="117" priority="83" stopIfTrue="1" operator="equal">
      <formula>"緑"</formula>
    </cfRule>
    <cfRule type="cellIs" dxfId="116" priority="84" stopIfTrue="1" operator="equal">
      <formula>"黄"</formula>
    </cfRule>
  </conditionalFormatting>
  <conditionalFormatting sqref="M68">
    <cfRule type="cellIs" dxfId="115" priority="79" stopIfTrue="1" operator="equal">
      <formula>"茶"</formula>
    </cfRule>
    <cfRule type="cellIs" dxfId="114" priority="80" stopIfTrue="1" operator="equal">
      <formula>"緑"</formula>
    </cfRule>
    <cfRule type="cellIs" dxfId="113" priority="81" stopIfTrue="1" operator="equal">
      <formula>"黄"</formula>
    </cfRule>
  </conditionalFormatting>
  <conditionalFormatting sqref="M68">
    <cfRule type="cellIs" dxfId="112" priority="76" stopIfTrue="1" operator="equal">
      <formula>"茶"</formula>
    </cfRule>
    <cfRule type="cellIs" dxfId="111" priority="77" stopIfTrue="1" operator="equal">
      <formula>"緑"</formula>
    </cfRule>
    <cfRule type="cellIs" dxfId="110" priority="78" stopIfTrue="1" operator="equal">
      <formula>"黄"</formula>
    </cfRule>
  </conditionalFormatting>
  <conditionalFormatting sqref="M72">
    <cfRule type="cellIs" dxfId="109" priority="73" stopIfTrue="1" operator="equal">
      <formula>"茶"</formula>
    </cfRule>
    <cfRule type="cellIs" dxfId="108" priority="74" stopIfTrue="1" operator="equal">
      <formula>"緑"</formula>
    </cfRule>
    <cfRule type="cellIs" dxfId="107" priority="75" stopIfTrue="1" operator="equal">
      <formula>"黄"</formula>
    </cfRule>
  </conditionalFormatting>
  <conditionalFormatting sqref="M72">
    <cfRule type="cellIs" dxfId="106" priority="70" stopIfTrue="1" operator="equal">
      <formula>"茶"</formula>
    </cfRule>
    <cfRule type="cellIs" dxfId="105" priority="71" stopIfTrue="1" operator="equal">
      <formula>"緑"</formula>
    </cfRule>
    <cfRule type="cellIs" dxfId="104" priority="72" stopIfTrue="1" operator="equal">
      <formula>"黄"</formula>
    </cfRule>
  </conditionalFormatting>
  <conditionalFormatting sqref="M78">
    <cfRule type="cellIs" dxfId="103" priority="67" stopIfTrue="1" operator="equal">
      <formula>"茶"</formula>
    </cfRule>
    <cfRule type="cellIs" dxfId="102" priority="68" stopIfTrue="1" operator="equal">
      <formula>"緑"</formula>
    </cfRule>
    <cfRule type="cellIs" dxfId="101" priority="69" stopIfTrue="1" operator="equal">
      <formula>"黄"</formula>
    </cfRule>
  </conditionalFormatting>
  <conditionalFormatting sqref="M78">
    <cfRule type="cellIs" dxfId="100" priority="64" stopIfTrue="1" operator="equal">
      <formula>"茶"</formula>
    </cfRule>
    <cfRule type="cellIs" dxfId="99" priority="65" stopIfTrue="1" operator="equal">
      <formula>"緑"</formula>
    </cfRule>
    <cfRule type="cellIs" dxfId="98" priority="66" stopIfTrue="1" operator="equal">
      <formula>"黄"</formula>
    </cfRule>
  </conditionalFormatting>
  <conditionalFormatting sqref="M214">
    <cfRule type="cellIs" dxfId="97" priority="61" stopIfTrue="1" operator="equal">
      <formula>"茶"</formula>
    </cfRule>
    <cfRule type="cellIs" dxfId="96" priority="62" stopIfTrue="1" operator="equal">
      <formula>"緑"</formula>
    </cfRule>
    <cfRule type="cellIs" dxfId="95" priority="63" stopIfTrue="1" operator="equal">
      <formula>"黄"</formula>
    </cfRule>
  </conditionalFormatting>
  <conditionalFormatting sqref="M214">
    <cfRule type="cellIs" dxfId="94" priority="58" stopIfTrue="1" operator="equal">
      <formula>"茶"</formula>
    </cfRule>
    <cfRule type="cellIs" dxfId="93" priority="59" stopIfTrue="1" operator="equal">
      <formula>"緑"</formula>
    </cfRule>
    <cfRule type="cellIs" dxfId="92" priority="60" stopIfTrue="1" operator="equal">
      <formula>"黄"</formula>
    </cfRule>
  </conditionalFormatting>
  <conditionalFormatting sqref="M20">
    <cfRule type="cellIs" dxfId="91" priority="55" stopIfTrue="1" operator="equal">
      <formula>"茶"</formula>
    </cfRule>
    <cfRule type="cellIs" dxfId="90" priority="56" stopIfTrue="1" operator="equal">
      <formula>"緑"</formula>
    </cfRule>
    <cfRule type="cellIs" dxfId="89" priority="57" stopIfTrue="1" operator="equal">
      <formula>"黄"</formula>
    </cfRule>
  </conditionalFormatting>
  <conditionalFormatting sqref="M20">
    <cfRule type="cellIs" dxfId="88" priority="52" stopIfTrue="1" operator="equal">
      <formula>"茶"</formula>
    </cfRule>
    <cfRule type="cellIs" dxfId="87" priority="53" stopIfTrue="1" operator="equal">
      <formula>"緑"</formula>
    </cfRule>
    <cfRule type="cellIs" dxfId="86" priority="54" stopIfTrue="1" operator="equal">
      <formula>"黄"</formula>
    </cfRule>
  </conditionalFormatting>
  <conditionalFormatting sqref="M92">
    <cfRule type="cellIs" dxfId="85" priority="49" stopIfTrue="1" operator="equal">
      <formula>"茶"</formula>
    </cfRule>
    <cfRule type="cellIs" dxfId="84" priority="50" stopIfTrue="1" operator="equal">
      <formula>"緑"</formula>
    </cfRule>
    <cfRule type="cellIs" dxfId="83" priority="51" stopIfTrue="1" operator="equal">
      <formula>"黄"</formula>
    </cfRule>
  </conditionalFormatting>
  <conditionalFormatting sqref="M92">
    <cfRule type="cellIs" dxfId="82" priority="46" stopIfTrue="1" operator="equal">
      <formula>"茶"</formula>
    </cfRule>
    <cfRule type="cellIs" dxfId="81" priority="47" stopIfTrue="1" operator="equal">
      <formula>"緑"</formula>
    </cfRule>
    <cfRule type="cellIs" dxfId="80" priority="48" stopIfTrue="1" operator="equal">
      <formula>"黄"</formula>
    </cfRule>
  </conditionalFormatting>
  <conditionalFormatting sqref="M55">
    <cfRule type="cellIs" dxfId="79" priority="43" stopIfTrue="1" operator="equal">
      <formula>"茶"</formula>
    </cfRule>
    <cfRule type="cellIs" dxfId="78" priority="44" stopIfTrue="1" operator="equal">
      <formula>"緑"</formula>
    </cfRule>
    <cfRule type="cellIs" dxfId="77" priority="45" stopIfTrue="1" operator="equal">
      <formula>"黄"</formula>
    </cfRule>
  </conditionalFormatting>
  <conditionalFormatting sqref="M55">
    <cfRule type="cellIs" dxfId="76" priority="40" stopIfTrue="1" operator="equal">
      <formula>"茶"</formula>
    </cfRule>
    <cfRule type="cellIs" dxfId="75" priority="41" stopIfTrue="1" operator="equal">
      <formula>"緑"</formula>
    </cfRule>
    <cfRule type="cellIs" dxfId="74" priority="42" stopIfTrue="1" operator="equal">
      <formula>"黄"</formula>
    </cfRule>
  </conditionalFormatting>
  <conditionalFormatting sqref="M102">
    <cfRule type="cellIs" dxfId="73" priority="37" stopIfTrue="1" operator="equal">
      <formula>"茶"</formula>
    </cfRule>
    <cfRule type="cellIs" dxfId="72" priority="38" stopIfTrue="1" operator="equal">
      <formula>"緑"</formula>
    </cfRule>
    <cfRule type="cellIs" dxfId="71" priority="39" stopIfTrue="1" operator="equal">
      <formula>"黄"</formula>
    </cfRule>
  </conditionalFormatting>
  <conditionalFormatting sqref="M102">
    <cfRule type="cellIs" dxfId="70" priority="34" stopIfTrue="1" operator="equal">
      <formula>"茶"</formula>
    </cfRule>
    <cfRule type="cellIs" dxfId="69" priority="35" stopIfTrue="1" operator="equal">
      <formula>"緑"</formula>
    </cfRule>
    <cfRule type="cellIs" dxfId="68" priority="36" stopIfTrue="1" operator="equal">
      <formula>"黄"</formula>
    </cfRule>
  </conditionalFormatting>
  <conditionalFormatting sqref="M110">
    <cfRule type="cellIs" dxfId="67" priority="31" stopIfTrue="1" operator="equal">
      <formula>"茶"</formula>
    </cfRule>
    <cfRule type="cellIs" dxfId="66" priority="32" stopIfTrue="1" operator="equal">
      <formula>"緑"</formula>
    </cfRule>
    <cfRule type="cellIs" dxfId="65" priority="33" stopIfTrue="1" operator="equal">
      <formula>"黄"</formula>
    </cfRule>
  </conditionalFormatting>
  <conditionalFormatting sqref="M110">
    <cfRule type="cellIs" dxfId="64" priority="28" stopIfTrue="1" operator="equal">
      <formula>"茶"</formula>
    </cfRule>
    <cfRule type="cellIs" dxfId="63" priority="29" stopIfTrue="1" operator="equal">
      <formula>"緑"</formula>
    </cfRule>
    <cfRule type="cellIs" dxfId="62" priority="30" stopIfTrue="1" operator="equal">
      <formula>"黄"</formula>
    </cfRule>
  </conditionalFormatting>
  <conditionalFormatting sqref="M127">
    <cfRule type="cellIs" dxfId="61" priority="25" stopIfTrue="1" operator="equal">
      <formula>"茶"</formula>
    </cfRule>
    <cfRule type="cellIs" dxfId="60" priority="26" stopIfTrue="1" operator="equal">
      <formula>"緑"</formula>
    </cfRule>
    <cfRule type="cellIs" dxfId="59" priority="27" stopIfTrue="1" operator="equal">
      <formula>"黄"</formula>
    </cfRule>
  </conditionalFormatting>
  <conditionalFormatting sqref="M127">
    <cfRule type="cellIs" dxfId="58" priority="22" stopIfTrue="1" operator="equal">
      <formula>"茶"</formula>
    </cfRule>
    <cfRule type="cellIs" dxfId="57" priority="23" stopIfTrue="1" operator="equal">
      <formula>"緑"</formula>
    </cfRule>
    <cfRule type="cellIs" dxfId="56" priority="24" stopIfTrue="1" operator="equal">
      <formula>"黄"</formula>
    </cfRule>
  </conditionalFormatting>
  <conditionalFormatting sqref="M127">
    <cfRule type="cellIs" dxfId="55" priority="19" stopIfTrue="1" operator="equal">
      <formula>"茶"</formula>
    </cfRule>
    <cfRule type="cellIs" dxfId="54" priority="20" stopIfTrue="1" operator="equal">
      <formula>"緑"</formula>
    </cfRule>
    <cfRule type="cellIs" dxfId="53" priority="21" stopIfTrue="1" operator="equal">
      <formula>"黄"</formula>
    </cfRule>
  </conditionalFormatting>
  <conditionalFormatting sqref="M127">
    <cfRule type="cellIs" dxfId="52" priority="16" stopIfTrue="1" operator="equal">
      <formula>"茶"</formula>
    </cfRule>
    <cfRule type="cellIs" dxfId="51" priority="17" stopIfTrue="1" operator="equal">
      <formula>"緑"</formula>
    </cfRule>
    <cfRule type="cellIs" dxfId="50" priority="18" stopIfTrue="1" operator="equal">
      <formula>"黄"</formula>
    </cfRule>
  </conditionalFormatting>
  <conditionalFormatting sqref="M127">
    <cfRule type="cellIs" dxfId="49" priority="13" stopIfTrue="1" operator="equal">
      <formula>"茶"</formula>
    </cfRule>
    <cfRule type="cellIs" dxfId="48" priority="14" stopIfTrue="1" operator="equal">
      <formula>"緑"</formula>
    </cfRule>
    <cfRule type="cellIs" dxfId="47" priority="15" stopIfTrue="1" operator="equal">
      <formula>"黄"</formula>
    </cfRule>
  </conditionalFormatting>
  <conditionalFormatting sqref="M127">
    <cfRule type="cellIs" dxfId="46" priority="10" stopIfTrue="1" operator="equal">
      <formula>"茶"</formula>
    </cfRule>
    <cfRule type="cellIs" dxfId="45" priority="11" stopIfTrue="1" operator="equal">
      <formula>"緑"</formula>
    </cfRule>
    <cfRule type="cellIs" dxfId="44" priority="12" stopIfTrue="1" operator="equal">
      <formula>"黄"</formula>
    </cfRule>
  </conditionalFormatting>
  <conditionalFormatting sqref="M82">
    <cfRule type="cellIs" dxfId="43" priority="7" stopIfTrue="1" operator="equal">
      <formula>"茶"</formula>
    </cfRule>
    <cfRule type="cellIs" dxfId="42" priority="8" stopIfTrue="1" operator="equal">
      <formula>"緑"</formula>
    </cfRule>
    <cfRule type="cellIs" dxfId="41" priority="9" stopIfTrue="1" operator="equal">
      <formula>"黄"</formula>
    </cfRule>
  </conditionalFormatting>
  <conditionalFormatting sqref="M82">
    <cfRule type="cellIs" dxfId="40" priority="4" stopIfTrue="1" operator="equal">
      <formula>"茶"</formula>
    </cfRule>
    <cfRule type="cellIs" dxfId="39" priority="5" stopIfTrue="1" operator="equal">
      <formula>"緑"</formula>
    </cfRule>
    <cfRule type="cellIs" dxfId="38" priority="6" stopIfTrue="1" operator="equal">
      <formula>"黄"</formula>
    </cfRule>
  </conditionalFormatting>
  <conditionalFormatting sqref="M215">
    <cfRule type="cellIs" dxfId="37" priority="1" stopIfTrue="1" operator="equal">
      <formula>"茶"</formula>
    </cfRule>
    <cfRule type="cellIs" dxfId="36" priority="2" stopIfTrue="1" operator="equal">
      <formula>"緑"</formula>
    </cfRule>
    <cfRule type="cellIs" dxfId="35" priority="3" stopIfTrue="1" operator="equal">
      <formula>"黄"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2"/>
  <sheetViews>
    <sheetView workbookViewId="0">
      <selection activeCell="A2" sqref="A2"/>
    </sheetView>
  </sheetViews>
  <sheetFormatPr defaultRowHeight="16.5" customHeight="1"/>
  <cols>
    <col min="1" max="1" width="3.625" customWidth="1"/>
    <col min="2" max="2" width="5.125" customWidth="1"/>
    <col min="3" max="3" width="7.125" customWidth="1"/>
    <col min="4" max="4" width="13.625" bestFit="1" customWidth="1"/>
    <col min="5" max="5" width="5.125" customWidth="1"/>
    <col min="6" max="6" width="7.875" hidden="1" customWidth="1"/>
    <col min="7" max="7" width="7.875" customWidth="1"/>
    <col min="8" max="8" width="18.375" customWidth="1"/>
    <col min="9" max="9" width="5.125" style="271" customWidth="1"/>
    <col min="10" max="10" width="7.125" customWidth="1"/>
    <col min="11" max="11" width="17.875" customWidth="1"/>
    <col min="12" max="12" width="5.125" style="271" customWidth="1"/>
    <col min="13" max="13" width="7.125" customWidth="1"/>
    <col min="14" max="14" width="17" customWidth="1"/>
    <col min="15" max="15" width="5.125" style="271" customWidth="1"/>
    <col min="16" max="16" width="7.125" customWidth="1"/>
    <col min="17" max="17" width="18.625" customWidth="1"/>
    <col min="18" max="18" width="5.125" style="271" customWidth="1"/>
    <col min="19" max="19" width="7.125" customWidth="1"/>
    <col min="20" max="20" width="19.25" bestFit="1" customWidth="1"/>
  </cols>
  <sheetData>
    <row r="1" spans="1:20" ht="16.5" customHeight="1">
      <c r="A1" s="1" t="s">
        <v>2937</v>
      </c>
      <c r="B1" s="1"/>
      <c r="C1" s="38"/>
      <c r="D1" s="227"/>
      <c r="E1" s="227"/>
      <c r="F1" s="38"/>
      <c r="G1" s="38"/>
      <c r="H1" s="227"/>
      <c r="I1" s="267"/>
      <c r="J1" s="38"/>
      <c r="K1" s="227"/>
      <c r="L1" s="267"/>
      <c r="M1" s="38"/>
      <c r="N1" s="227"/>
      <c r="O1" s="267"/>
      <c r="P1" s="38"/>
    </row>
    <row r="2" spans="1:20" ht="16.5" customHeight="1">
      <c r="A2" s="1"/>
      <c r="B2" s="1"/>
      <c r="C2" s="38"/>
      <c r="D2" s="227"/>
      <c r="E2" s="227"/>
      <c r="F2" s="38"/>
      <c r="G2" s="38"/>
      <c r="H2" s="227"/>
      <c r="I2" s="267"/>
      <c r="J2" s="38"/>
      <c r="K2" s="227"/>
      <c r="L2" s="267"/>
      <c r="M2" s="38"/>
      <c r="N2" s="227"/>
      <c r="O2" s="267"/>
      <c r="P2" s="38"/>
    </row>
    <row r="3" spans="1:20" ht="16.5" customHeight="1">
      <c r="A3" s="102" t="s">
        <v>3561</v>
      </c>
      <c r="B3" s="102"/>
      <c r="C3" s="38"/>
      <c r="D3" s="227"/>
      <c r="E3" s="227"/>
      <c r="F3" s="38"/>
      <c r="G3" s="38"/>
      <c r="H3" s="227"/>
      <c r="I3" s="267"/>
      <c r="J3" s="38"/>
      <c r="K3" s="227"/>
      <c r="L3" s="267"/>
      <c r="M3" s="38"/>
      <c r="N3" s="227"/>
      <c r="O3" s="267"/>
      <c r="P3" s="38"/>
    </row>
    <row r="4" spans="1:20" ht="16.5" customHeight="1" thickBot="1">
      <c r="A4" s="227"/>
      <c r="B4" s="227"/>
      <c r="C4" s="38"/>
      <c r="D4" s="227"/>
      <c r="E4" s="227"/>
      <c r="F4" s="38"/>
      <c r="G4" s="38"/>
      <c r="H4" s="227"/>
      <c r="I4" s="267"/>
      <c r="J4" s="38"/>
      <c r="K4" s="227"/>
      <c r="L4" s="267"/>
      <c r="M4" s="38"/>
      <c r="N4" s="227"/>
      <c r="O4" s="267"/>
      <c r="P4" s="38"/>
    </row>
    <row r="5" spans="1:20" ht="16.5" customHeight="1">
      <c r="A5" s="227"/>
      <c r="B5" s="422" t="s">
        <v>2938</v>
      </c>
      <c r="C5" s="473"/>
      <c r="D5" s="423"/>
      <c r="E5" s="422" t="s">
        <v>2939</v>
      </c>
      <c r="F5" s="473"/>
      <c r="G5" s="473"/>
      <c r="H5" s="423"/>
      <c r="I5" s="422" t="s">
        <v>2940</v>
      </c>
      <c r="J5" s="473"/>
      <c r="K5" s="423"/>
      <c r="L5" s="422" t="s">
        <v>2941</v>
      </c>
      <c r="M5" s="473"/>
      <c r="N5" s="423"/>
      <c r="O5" s="422" t="s">
        <v>2943</v>
      </c>
      <c r="P5" s="473"/>
      <c r="Q5" s="423"/>
      <c r="R5" s="422" t="s">
        <v>3562</v>
      </c>
      <c r="S5" s="473"/>
      <c r="T5" s="423"/>
    </row>
    <row r="6" spans="1:20" ht="16.5" customHeight="1">
      <c r="B6" s="40" t="s">
        <v>1</v>
      </c>
      <c r="C6" s="2" t="s">
        <v>2942</v>
      </c>
      <c r="D6" s="41" t="s">
        <v>3563</v>
      </c>
      <c r="E6" s="40" t="s">
        <v>1</v>
      </c>
      <c r="F6" s="2" t="s">
        <v>2942</v>
      </c>
      <c r="G6" s="2" t="s">
        <v>2942</v>
      </c>
      <c r="H6" s="41" t="s">
        <v>3563</v>
      </c>
      <c r="I6" s="268" t="s">
        <v>1</v>
      </c>
      <c r="J6" s="2" t="s">
        <v>2942</v>
      </c>
      <c r="K6" s="41" t="s">
        <v>3563</v>
      </c>
      <c r="L6" s="268" t="s">
        <v>1</v>
      </c>
      <c r="M6" s="2" t="s">
        <v>2942</v>
      </c>
      <c r="N6" s="41" t="s">
        <v>3563</v>
      </c>
      <c r="O6" s="268" t="s">
        <v>1</v>
      </c>
      <c r="P6" s="2" t="s">
        <v>2942</v>
      </c>
      <c r="Q6" s="41" t="s">
        <v>3563</v>
      </c>
      <c r="R6" s="268" t="s">
        <v>1</v>
      </c>
      <c r="S6" s="2" t="s">
        <v>2942</v>
      </c>
      <c r="T6" s="41" t="s">
        <v>3563</v>
      </c>
    </row>
    <row r="7" spans="1:20" ht="16.5" customHeight="1">
      <c r="B7" s="187">
        <v>1</v>
      </c>
      <c r="C7" s="3"/>
      <c r="D7" s="273" t="s">
        <v>1912</v>
      </c>
      <c r="E7" s="266">
        <v>16</v>
      </c>
      <c r="F7" s="3"/>
      <c r="G7" s="3"/>
      <c r="H7" s="273" t="s">
        <v>1926</v>
      </c>
      <c r="I7" s="269">
        <v>30</v>
      </c>
      <c r="J7" s="3"/>
      <c r="K7" s="273" t="s">
        <v>1899</v>
      </c>
      <c r="L7" s="269">
        <v>46</v>
      </c>
      <c r="M7" s="3"/>
      <c r="N7" s="273" t="s">
        <v>1835</v>
      </c>
      <c r="O7" s="269">
        <v>61</v>
      </c>
      <c r="P7" s="3"/>
      <c r="Q7" s="273" t="s">
        <v>1883</v>
      </c>
      <c r="R7" s="269">
        <v>73</v>
      </c>
      <c r="S7" s="3"/>
      <c r="T7" s="273" t="s">
        <v>2934</v>
      </c>
    </row>
    <row r="8" spans="1:20" ht="16.5" customHeight="1">
      <c r="B8" s="187">
        <v>2</v>
      </c>
      <c r="C8" s="3"/>
      <c r="D8" s="273" t="s">
        <v>1888</v>
      </c>
      <c r="E8" s="266">
        <v>17</v>
      </c>
      <c r="F8" s="3"/>
      <c r="G8" s="3"/>
      <c r="H8" s="273" t="s">
        <v>1816</v>
      </c>
      <c r="I8" s="269">
        <v>31</v>
      </c>
      <c r="J8" s="3"/>
      <c r="K8" s="273" t="s">
        <v>1745</v>
      </c>
      <c r="L8" s="269">
        <v>47</v>
      </c>
      <c r="M8" s="3"/>
      <c r="N8" s="273" t="s">
        <v>1807</v>
      </c>
      <c r="O8" s="269">
        <v>62</v>
      </c>
      <c r="P8" s="3"/>
      <c r="Q8" s="273" t="s">
        <v>1803</v>
      </c>
      <c r="R8" s="269">
        <v>74</v>
      </c>
      <c r="S8" s="3"/>
      <c r="T8" s="273" t="s">
        <v>2935</v>
      </c>
    </row>
    <row r="9" spans="1:20" ht="16.5" customHeight="1">
      <c r="B9" s="187">
        <v>3</v>
      </c>
      <c r="C9" s="3"/>
      <c r="D9" s="273" t="s">
        <v>1797</v>
      </c>
      <c r="E9" s="266">
        <v>18</v>
      </c>
      <c r="F9" s="3"/>
      <c r="G9" s="3"/>
      <c r="H9" s="273" t="s">
        <v>1841</v>
      </c>
      <c r="I9" s="269">
        <v>32</v>
      </c>
      <c r="J9" s="3"/>
      <c r="K9" s="273" t="s">
        <v>1768</v>
      </c>
      <c r="L9" s="269">
        <v>48</v>
      </c>
      <c r="M9" s="3"/>
      <c r="N9" s="273" t="s">
        <v>1950</v>
      </c>
      <c r="O9" s="269">
        <v>63</v>
      </c>
      <c r="P9" s="3"/>
      <c r="Q9" s="273" t="s">
        <v>1757</v>
      </c>
      <c r="R9" s="269">
        <v>75</v>
      </c>
      <c r="S9" s="3"/>
      <c r="T9" s="273" t="s">
        <v>2936</v>
      </c>
    </row>
    <row r="10" spans="1:20" ht="16.5" customHeight="1">
      <c r="B10" s="187">
        <v>4</v>
      </c>
      <c r="C10" s="3"/>
      <c r="D10" s="273" t="s">
        <v>1831</v>
      </c>
      <c r="E10" s="266">
        <v>19</v>
      </c>
      <c r="F10" s="3"/>
      <c r="G10" s="3"/>
      <c r="H10" s="273" t="s">
        <v>1839</v>
      </c>
      <c r="I10" s="269">
        <v>33</v>
      </c>
      <c r="J10" s="3"/>
      <c r="K10" s="273" t="s">
        <v>1792</v>
      </c>
      <c r="L10" s="269">
        <v>49</v>
      </c>
      <c r="M10" s="3"/>
      <c r="N10" s="273" t="s">
        <v>1789</v>
      </c>
      <c r="O10" s="269">
        <v>64</v>
      </c>
      <c r="P10" s="3"/>
      <c r="Q10" s="273" t="s">
        <v>2933</v>
      </c>
      <c r="R10" s="269"/>
      <c r="S10" s="3"/>
      <c r="T10" s="273"/>
    </row>
    <row r="11" spans="1:20" ht="16.5" customHeight="1">
      <c r="B11" s="187">
        <v>5</v>
      </c>
      <c r="C11" s="3"/>
      <c r="D11" s="273" t="s">
        <v>1778</v>
      </c>
      <c r="E11" s="266">
        <v>20</v>
      </c>
      <c r="F11" s="3"/>
      <c r="G11" s="3"/>
      <c r="H11" s="273" t="s">
        <v>1857</v>
      </c>
      <c r="I11" s="269">
        <v>34</v>
      </c>
      <c r="J11" s="3"/>
      <c r="K11" s="273" t="s">
        <v>1740</v>
      </c>
      <c r="L11" s="269">
        <v>50</v>
      </c>
      <c r="M11" s="3"/>
      <c r="N11" s="273" t="s">
        <v>1852</v>
      </c>
      <c r="O11" s="269">
        <v>65</v>
      </c>
      <c r="P11" s="3"/>
      <c r="Q11" s="273" t="s">
        <v>1772</v>
      </c>
      <c r="R11" s="269"/>
      <c r="S11" s="3"/>
      <c r="T11" s="273"/>
    </row>
    <row r="12" spans="1:20" ht="16.5" customHeight="1">
      <c r="B12" s="187">
        <v>6</v>
      </c>
      <c r="C12" s="3"/>
      <c r="D12" s="273" t="s">
        <v>1794</v>
      </c>
      <c r="E12" s="266">
        <v>21</v>
      </c>
      <c r="F12" s="3"/>
      <c r="G12" s="3"/>
      <c r="H12" s="273" t="s">
        <v>1818</v>
      </c>
      <c r="I12" s="269">
        <v>35</v>
      </c>
      <c r="J12" s="3"/>
      <c r="K12" s="273" t="s">
        <v>1748</v>
      </c>
      <c r="L12" s="269">
        <v>51</v>
      </c>
      <c r="M12" s="3"/>
      <c r="N12" s="273" t="s">
        <v>1863</v>
      </c>
      <c r="O12" s="269">
        <v>66</v>
      </c>
      <c r="P12" s="3"/>
      <c r="Q12" s="273" t="s">
        <v>1879</v>
      </c>
      <c r="R12" s="269"/>
      <c r="S12" s="3"/>
      <c r="T12" s="273"/>
    </row>
    <row r="13" spans="1:20" ht="16.5" customHeight="1">
      <c r="B13" s="187">
        <v>7</v>
      </c>
      <c r="C13" s="3"/>
      <c r="D13" s="273" t="s">
        <v>1770</v>
      </c>
      <c r="E13" s="266">
        <v>22</v>
      </c>
      <c r="F13" s="3"/>
      <c r="G13" s="3"/>
      <c r="H13" s="273" t="s">
        <v>1782</v>
      </c>
      <c r="I13" s="269">
        <v>36</v>
      </c>
      <c r="J13" s="3"/>
      <c r="K13" s="273" t="s">
        <v>1762</v>
      </c>
      <c r="L13" s="269">
        <v>52</v>
      </c>
      <c r="M13" s="3"/>
      <c r="N13" s="273" t="s">
        <v>1827</v>
      </c>
      <c r="O13" s="269">
        <v>67</v>
      </c>
      <c r="P13" s="3"/>
      <c r="Q13" s="273" t="s">
        <v>1786</v>
      </c>
      <c r="R13" s="269"/>
      <c r="S13" s="3"/>
      <c r="T13" s="273"/>
    </row>
    <row r="14" spans="1:20" ht="16.5" customHeight="1">
      <c r="B14" s="187">
        <v>8</v>
      </c>
      <c r="C14" s="3"/>
      <c r="D14" s="273" t="s">
        <v>1812</v>
      </c>
      <c r="E14" s="266">
        <v>23</v>
      </c>
      <c r="F14" s="3"/>
      <c r="G14" s="3"/>
      <c r="H14" s="273" t="s">
        <v>1848</v>
      </c>
      <c r="I14" s="269">
        <v>37</v>
      </c>
      <c r="J14" s="3"/>
      <c r="K14" s="273" t="s">
        <v>1759</v>
      </c>
      <c r="L14" s="269">
        <v>53</v>
      </c>
      <c r="M14" s="3"/>
      <c r="N14" s="273" t="s">
        <v>1923</v>
      </c>
      <c r="O14" s="269">
        <v>68</v>
      </c>
      <c r="P14" s="3"/>
      <c r="Q14" s="273" t="s">
        <v>1750</v>
      </c>
      <c r="R14" s="269"/>
      <c r="S14" s="3"/>
      <c r="T14" s="273"/>
    </row>
    <row r="15" spans="1:20" ht="16.5" customHeight="1">
      <c r="B15" s="187">
        <v>9</v>
      </c>
      <c r="C15" s="3"/>
      <c r="D15" s="273" t="s">
        <v>1738</v>
      </c>
      <c r="E15" s="266">
        <v>24</v>
      </c>
      <c r="F15" s="3"/>
      <c r="G15" s="3"/>
      <c r="H15" s="273" t="s">
        <v>1947</v>
      </c>
      <c r="I15" s="269">
        <v>38</v>
      </c>
      <c r="J15" s="3"/>
      <c r="K15" s="273" t="s">
        <v>1801</v>
      </c>
      <c r="L15" s="269">
        <v>54</v>
      </c>
      <c r="M15" s="3"/>
      <c r="N15" s="273" t="s">
        <v>1755</v>
      </c>
      <c r="O15" s="269">
        <v>69</v>
      </c>
      <c r="P15" s="3"/>
      <c r="Q15" s="273" t="s">
        <v>1825</v>
      </c>
      <c r="R15" s="269"/>
      <c r="S15" s="3"/>
      <c r="T15" s="273"/>
    </row>
    <row r="16" spans="1:20" ht="16.5" customHeight="1">
      <c r="B16" s="187">
        <v>10</v>
      </c>
      <c r="C16" s="3"/>
      <c r="D16" s="273" t="s">
        <v>1930</v>
      </c>
      <c r="E16" s="266">
        <v>25</v>
      </c>
      <c r="F16" s="3"/>
      <c r="G16" s="3"/>
      <c r="H16" s="273" t="s">
        <v>1814</v>
      </c>
      <c r="I16" s="269">
        <v>39</v>
      </c>
      <c r="J16" s="3"/>
      <c r="K16" s="273" t="s">
        <v>1784</v>
      </c>
      <c r="L16" s="269">
        <v>55</v>
      </c>
      <c r="M16" s="3"/>
      <c r="N16" s="273" t="s">
        <v>1743</v>
      </c>
      <c r="O16" s="269">
        <v>70</v>
      </c>
      <c r="P16" s="3"/>
      <c r="Q16" s="273" t="s">
        <v>1953</v>
      </c>
      <c r="R16" s="269"/>
      <c r="S16" s="3"/>
      <c r="T16" s="273"/>
    </row>
    <row r="17" spans="2:20" ht="16.5" customHeight="1">
      <c r="B17" s="187">
        <v>11</v>
      </c>
      <c r="C17" s="3"/>
      <c r="D17" s="273" t="s">
        <v>1799</v>
      </c>
      <c r="E17" s="266">
        <v>26</v>
      </c>
      <c r="F17" s="3"/>
      <c r="G17" s="3"/>
      <c r="H17" s="273" t="s">
        <v>1844</v>
      </c>
      <c r="I17" s="269">
        <v>40</v>
      </c>
      <c r="J17" s="3"/>
      <c r="K17" s="273" t="s">
        <v>1753</v>
      </c>
      <c r="L17" s="269">
        <v>56</v>
      </c>
      <c r="M17" s="3"/>
      <c r="N17" s="273" t="s">
        <v>1859</v>
      </c>
      <c r="O17" s="269">
        <v>71</v>
      </c>
      <c r="P17" s="3"/>
      <c r="Q17" s="273" t="s">
        <v>1955</v>
      </c>
      <c r="R17" s="269"/>
      <c r="S17" s="3"/>
      <c r="T17" s="273"/>
    </row>
    <row r="18" spans="2:20" ht="16.5" customHeight="1">
      <c r="B18" s="187">
        <v>12</v>
      </c>
      <c r="C18" s="3"/>
      <c r="D18" s="273" t="s">
        <v>2888</v>
      </c>
      <c r="E18" s="266">
        <v>27</v>
      </c>
      <c r="F18" s="3"/>
      <c r="G18" s="3"/>
      <c r="H18" s="273" t="s">
        <v>1821</v>
      </c>
      <c r="I18" s="269">
        <v>41</v>
      </c>
      <c r="J18" s="3"/>
      <c r="K18" s="273" t="s">
        <v>1854</v>
      </c>
      <c r="L18" s="269">
        <v>57</v>
      </c>
      <c r="M18" s="3"/>
      <c r="N18" s="273" t="s">
        <v>1775</v>
      </c>
      <c r="O18" s="269">
        <v>72</v>
      </c>
      <c r="P18" s="3"/>
      <c r="Q18" s="273" t="s">
        <v>1956</v>
      </c>
      <c r="R18" s="269"/>
      <c r="S18" s="3"/>
      <c r="T18" s="273"/>
    </row>
    <row r="19" spans="2:20" ht="16.5" customHeight="1">
      <c r="B19" s="187">
        <v>13</v>
      </c>
      <c r="C19" s="3"/>
      <c r="D19" s="273" t="s">
        <v>2944</v>
      </c>
      <c r="E19" s="266">
        <v>28</v>
      </c>
      <c r="F19" s="3"/>
      <c r="G19" s="3"/>
      <c r="H19" s="273" t="s">
        <v>2889</v>
      </c>
      <c r="I19" s="269">
        <v>42</v>
      </c>
      <c r="J19" s="3"/>
      <c r="K19" s="273" t="s">
        <v>1805</v>
      </c>
      <c r="L19" s="269">
        <v>58</v>
      </c>
      <c r="M19" s="3"/>
      <c r="N19" s="273" t="s">
        <v>1780</v>
      </c>
      <c r="O19" s="269"/>
      <c r="P19" s="3"/>
      <c r="Q19" s="273"/>
      <c r="R19" s="269"/>
      <c r="S19" s="3"/>
      <c r="T19" s="273"/>
    </row>
    <row r="20" spans="2:20" ht="16.5" customHeight="1">
      <c r="B20" s="187">
        <v>14</v>
      </c>
      <c r="C20" s="3"/>
      <c r="D20" s="273" t="s">
        <v>2945</v>
      </c>
      <c r="E20" s="266">
        <v>29</v>
      </c>
      <c r="F20" s="3"/>
      <c r="G20" s="3"/>
      <c r="H20" s="273" t="s">
        <v>3560</v>
      </c>
      <c r="I20" s="269">
        <v>43</v>
      </c>
      <c r="J20" s="3"/>
      <c r="K20" s="273" t="s">
        <v>1809</v>
      </c>
      <c r="L20" s="269">
        <v>59</v>
      </c>
      <c r="M20" s="3"/>
      <c r="N20" s="273" t="s">
        <v>1933</v>
      </c>
      <c r="O20" s="269"/>
      <c r="P20" s="3"/>
      <c r="Q20" s="273"/>
      <c r="R20" s="269"/>
      <c r="S20" s="3"/>
      <c r="T20" s="273"/>
    </row>
    <row r="21" spans="2:20" ht="16.5" customHeight="1">
      <c r="B21" s="187">
        <v>15</v>
      </c>
      <c r="C21" s="3"/>
      <c r="D21" s="273" t="s">
        <v>2946</v>
      </c>
      <c r="E21" s="266"/>
      <c r="F21" s="3"/>
      <c r="G21" s="3"/>
      <c r="H21" s="273"/>
      <c r="I21" s="269">
        <v>44</v>
      </c>
      <c r="J21" s="3"/>
      <c r="K21" s="273" t="s">
        <v>1867</v>
      </c>
      <c r="L21" s="269">
        <v>60</v>
      </c>
      <c r="M21" s="3"/>
      <c r="N21" s="273" t="s">
        <v>2932</v>
      </c>
      <c r="O21" s="269"/>
      <c r="P21" s="3"/>
      <c r="Q21" s="273"/>
      <c r="R21" s="269"/>
      <c r="S21" s="3"/>
      <c r="T21" s="273"/>
    </row>
    <row r="22" spans="2:20" ht="16.5" customHeight="1" thickBot="1">
      <c r="B22" s="189"/>
      <c r="C22" s="225"/>
      <c r="D22" s="274"/>
      <c r="E22" s="272"/>
      <c r="F22" s="225"/>
      <c r="G22" s="225"/>
      <c r="H22" s="274"/>
      <c r="I22" s="270">
        <v>45</v>
      </c>
      <c r="J22" s="225"/>
      <c r="K22" s="274" t="s">
        <v>1954</v>
      </c>
      <c r="L22" s="270"/>
      <c r="M22" s="225"/>
      <c r="N22" s="274"/>
      <c r="O22" s="270"/>
      <c r="P22" s="225"/>
      <c r="Q22" s="274"/>
      <c r="R22" s="270"/>
      <c r="S22" s="225"/>
      <c r="T22" s="274"/>
    </row>
  </sheetData>
  <mergeCells count="6">
    <mergeCell ref="R5:T5"/>
    <mergeCell ref="B5:D5"/>
    <mergeCell ref="E5:H5"/>
    <mergeCell ref="I5:K5"/>
    <mergeCell ref="L5:N5"/>
    <mergeCell ref="O5:Q5"/>
  </mergeCells>
  <phoneticPr fontId="3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A2" sqref="A2"/>
    </sheetView>
  </sheetViews>
  <sheetFormatPr defaultRowHeight="16.5" customHeight="1"/>
  <cols>
    <col min="1" max="1" width="2.625" customWidth="1"/>
    <col min="2" max="2" width="8.125" customWidth="1"/>
    <col min="3" max="3" width="21.875" bestFit="1" customWidth="1"/>
    <col min="4" max="4" width="8.625" customWidth="1"/>
    <col min="5" max="5" width="39.375" customWidth="1"/>
    <col min="6" max="6" width="5.75" customWidth="1"/>
    <col min="7" max="7" width="8.125" customWidth="1"/>
    <col min="8" max="8" width="21.5" bestFit="1" customWidth="1"/>
    <col min="10" max="10" width="48" customWidth="1"/>
  </cols>
  <sheetData>
    <row r="1" spans="1:10" ht="16.5" customHeight="1">
      <c r="A1" s="1" t="s">
        <v>3674</v>
      </c>
    </row>
    <row r="2" spans="1:10" ht="16.5" customHeight="1">
      <c r="B2" s="1"/>
    </row>
    <row r="3" spans="1:10" ht="16.5" customHeight="1">
      <c r="A3" s="102" t="s">
        <v>3676</v>
      </c>
      <c r="B3" s="1"/>
    </row>
    <row r="4" spans="1:10" ht="16.5" customHeight="1">
      <c r="A4" s="102" t="s">
        <v>3677</v>
      </c>
      <c r="B4" s="1"/>
    </row>
    <row r="5" spans="1:10" ht="16.5" customHeight="1">
      <c r="B5" s="1"/>
    </row>
    <row r="6" spans="1:10" ht="16.5" customHeight="1">
      <c r="B6" s="132" t="s">
        <v>529</v>
      </c>
      <c r="C6" s="89" t="s">
        <v>2387</v>
      </c>
      <c r="D6" s="90" t="s">
        <v>547</v>
      </c>
      <c r="E6" s="91" t="s">
        <v>3675</v>
      </c>
      <c r="G6" s="132" t="s">
        <v>529</v>
      </c>
      <c r="H6" s="89" t="s">
        <v>2387</v>
      </c>
      <c r="I6" s="90" t="s">
        <v>547</v>
      </c>
      <c r="J6" s="91" t="s">
        <v>3675</v>
      </c>
    </row>
    <row r="7" spans="1:10" ht="16.5" customHeight="1">
      <c r="B7" s="130"/>
      <c r="C7" s="92" t="s">
        <v>3627</v>
      </c>
      <c r="D7" s="114">
        <v>3920</v>
      </c>
      <c r="E7" s="131" t="s">
        <v>3628</v>
      </c>
      <c r="G7" s="130"/>
      <c r="H7" s="92" t="s">
        <v>3651</v>
      </c>
      <c r="I7" s="114">
        <v>3920</v>
      </c>
      <c r="J7" s="131" t="s">
        <v>3652</v>
      </c>
    </row>
    <row r="8" spans="1:10" ht="16.5" customHeight="1">
      <c r="B8" s="130"/>
      <c r="C8" s="92" t="s">
        <v>3629</v>
      </c>
      <c r="D8" s="114">
        <v>3920</v>
      </c>
      <c r="E8" s="131" t="s">
        <v>3630</v>
      </c>
      <c r="G8" s="130"/>
      <c r="H8" s="92" t="s">
        <v>3653</v>
      </c>
      <c r="I8" s="114">
        <v>3920</v>
      </c>
      <c r="J8" s="131" t="s">
        <v>3654</v>
      </c>
    </row>
    <row r="9" spans="1:10" ht="16.5" customHeight="1">
      <c r="B9" s="130"/>
      <c r="C9" s="92" t="s">
        <v>3631</v>
      </c>
      <c r="D9" s="114">
        <v>3920</v>
      </c>
      <c r="E9" s="131" t="s">
        <v>3632</v>
      </c>
      <c r="G9" s="130"/>
      <c r="H9" s="92" t="s">
        <v>3655</v>
      </c>
      <c r="I9" s="114">
        <v>3920</v>
      </c>
      <c r="J9" s="131" t="s">
        <v>3656</v>
      </c>
    </row>
    <row r="10" spans="1:10" ht="16.5" customHeight="1">
      <c r="B10" s="130"/>
      <c r="C10" s="92" t="s">
        <v>3633</v>
      </c>
      <c r="D10" s="114">
        <v>1960</v>
      </c>
      <c r="E10" s="131" t="s">
        <v>3634</v>
      </c>
      <c r="G10" s="130"/>
      <c r="H10" s="92" t="s">
        <v>3657</v>
      </c>
      <c r="I10" s="114">
        <v>3920</v>
      </c>
      <c r="J10" s="131" t="s">
        <v>3658</v>
      </c>
    </row>
    <row r="11" spans="1:10" ht="16.5" customHeight="1">
      <c r="B11" s="130"/>
      <c r="C11" s="92" t="s">
        <v>3635</v>
      </c>
      <c r="D11" s="114">
        <v>3920</v>
      </c>
      <c r="E11" s="131" t="s">
        <v>3636</v>
      </c>
      <c r="G11" s="130"/>
      <c r="H11" s="92" t="s">
        <v>3659</v>
      </c>
      <c r="I11" s="114">
        <v>3920</v>
      </c>
      <c r="J11" s="131" t="s">
        <v>3660</v>
      </c>
    </row>
    <row r="12" spans="1:10" ht="16.5" customHeight="1">
      <c r="B12" s="130"/>
      <c r="C12" s="92" t="s">
        <v>3637</v>
      </c>
      <c r="D12" s="114">
        <v>3920</v>
      </c>
      <c r="E12" s="131" t="s">
        <v>3638</v>
      </c>
      <c r="G12" s="130"/>
      <c r="H12" s="92" t="s">
        <v>3661</v>
      </c>
      <c r="I12" s="114">
        <v>3920</v>
      </c>
      <c r="J12" s="131" t="s">
        <v>3662</v>
      </c>
    </row>
    <row r="13" spans="1:10" ht="16.5" customHeight="1">
      <c r="B13" s="130"/>
      <c r="C13" s="92" t="s">
        <v>3639</v>
      </c>
      <c r="D13" s="114">
        <v>3920</v>
      </c>
      <c r="E13" s="131" t="s">
        <v>3640</v>
      </c>
      <c r="G13" s="130"/>
      <c r="H13" s="92" t="s">
        <v>3663</v>
      </c>
      <c r="I13" s="114">
        <v>3920</v>
      </c>
      <c r="J13" s="131" t="s">
        <v>3664</v>
      </c>
    </row>
    <row r="14" spans="1:10" ht="16.5" customHeight="1">
      <c r="B14" s="130"/>
      <c r="C14" s="92" t="s">
        <v>3641</v>
      </c>
      <c r="D14" s="114">
        <v>3920</v>
      </c>
      <c r="E14" s="131" t="s">
        <v>3642</v>
      </c>
      <c r="G14" s="130"/>
      <c r="H14" s="92" t="s">
        <v>3665</v>
      </c>
      <c r="I14" s="114">
        <v>3920</v>
      </c>
      <c r="J14" s="131" t="s">
        <v>3666</v>
      </c>
    </row>
    <row r="15" spans="1:10" ht="16.5" customHeight="1">
      <c r="B15" s="130"/>
      <c r="C15" s="92" t="s">
        <v>3643</v>
      </c>
      <c r="D15" s="114">
        <v>3920</v>
      </c>
      <c r="E15" s="131" t="s">
        <v>3644</v>
      </c>
      <c r="G15" s="130"/>
      <c r="H15" s="92" t="s">
        <v>3667</v>
      </c>
      <c r="I15" s="114">
        <v>3920</v>
      </c>
      <c r="J15" s="131" t="s">
        <v>3668</v>
      </c>
    </row>
    <row r="16" spans="1:10" ht="16.5" customHeight="1">
      <c r="B16" s="130"/>
      <c r="C16" s="92" t="s">
        <v>3645</v>
      </c>
      <c r="D16" s="114">
        <v>3920</v>
      </c>
      <c r="E16" s="131" t="s">
        <v>3646</v>
      </c>
      <c r="G16" s="130"/>
      <c r="H16" s="92" t="s">
        <v>3669</v>
      </c>
      <c r="I16" s="114">
        <v>1960</v>
      </c>
      <c r="J16" s="299" t="s">
        <v>3670</v>
      </c>
    </row>
    <row r="17" spans="1:10" ht="16.5" customHeight="1">
      <c r="B17" s="130"/>
      <c r="C17" s="92" t="s">
        <v>3647</v>
      </c>
      <c r="D17" s="114">
        <v>3920</v>
      </c>
      <c r="E17" s="131" t="s">
        <v>3648</v>
      </c>
      <c r="G17" s="130"/>
      <c r="H17" s="92" t="s">
        <v>3671</v>
      </c>
      <c r="I17" s="114">
        <v>3920</v>
      </c>
      <c r="J17" s="131" t="s">
        <v>3672</v>
      </c>
    </row>
    <row r="18" spans="1:10" ht="16.5" customHeight="1">
      <c r="B18" s="133"/>
      <c r="C18" s="93" t="s">
        <v>3649</v>
      </c>
      <c r="D18" s="114">
        <v>3920</v>
      </c>
      <c r="E18" s="136" t="s">
        <v>3650</v>
      </c>
      <c r="G18" s="133"/>
      <c r="H18" s="93" t="s">
        <v>3673</v>
      </c>
      <c r="I18" s="114">
        <v>10</v>
      </c>
      <c r="J18" s="136"/>
    </row>
    <row r="20" spans="1:10" ht="16.5" customHeight="1">
      <c r="A20" s="1" t="s">
        <v>3564</v>
      </c>
    </row>
    <row r="21" spans="1:10" ht="16.5" customHeight="1">
      <c r="A21" s="49"/>
      <c r="B21" s="38"/>
    </row>
    <row r="22" spans="1:10" ht="16.5" customHeight="1">
      <c r="B22" s="132" t="s">
        <v>529</v>
      </c>
      <c r="C22" s="89" t="s">
        <v>2387</v>
      </c>
      <c r="D22" s="90" t="s">
        <v>547</v>
      </c>
      <c r="E22" s="91" t="s">
        <v>728</v>
      </c>
      <c r="G22" s="132" t="s">
        <v>529</v>
      </c>
      <c r="H22" s="89" t="s">
        <v>2387</v>
      </c>
      <c r="I22" s="90" t="s">
        <v>547</v>
      </c>
      <c r="J22" s="91" t="s">
        <v>728</v>
      </c>
    </row>
    <row r="23" spans="1:10" ht="16.5" customHeight="1">
      <c r="B23" s="130"/>
      <c r="C23" s="92" t="s">
        <v>3565</v>
      </c>
      <c r="D23" s="114">
        <v>125</v>
      </c>
      <c r="E23" s="131"/>
      <c r="G23" s="130"/>
      <c r="H23" s="92" t="s">
        <v>3577</v>
      </c>
      <c r="I23" s="114">
        <v>125</v>
      </c>
      <c r="J23" s="131"/>
    </row>
    <row r="24" spans="1:10" ht="16.5" customHeight="1">
      <c r="B24" s="130"/>
      <c r="C24" s="92" t="s">
        <v>3566</v>
      </c>
      <c r="D24" s="114">
        <v>125</v>
      </c>
      <c r="E24" s="131"/>
      <c r="G24" s="130"/>
      <c r="H24" s="92" t="s">
        <v>3578</v>
      </c>
      <c r="I24" s="114">
        <v>125</v>
      </c>
      <c r="J24" s="131"/>
    </row>
    <row r="25" spans="1:10" ht="16.5" customHeight="1">
      <c r="B25" s="130"/>
      <c r="C25" s="92" t="s">
        <v>3567</v>
      </c>
      <c r="D25" s="114">
        <v>125</v>
      </c>
      <c r="E25" s="131"/>
      <c r="G25" s="130"/>
      <c r="H25" s="92" t="s">
        <v>3579</v>
      </c>
      <c r="I25" s="114">
        <v>125</v>
      </c>
      <c r="J25" s="131"/>
    </row>
    <row r="26" spans="1:10" ht="16.5" customHeight="1">
      <c r="B26" s="130"/>
      <c r="C26" s="92" t="s">
        <v>3568</v>
      </c>
      <c r="D26" s="114">
        <v>125</v>
      </c>
      <c r="E26" s="131"/>
      <c r="G26" s="130"/>
      <c r="H26" s="92" t="s">
        <v>3580</v>
      </c>
      <c r="I26" s="114">
        <v>125</v>
      </c>
      <c r="J26" s="137"/>
    </row>
    <row r="27" spans="1:10" ht="16.5" customHeight="1">
      <c r="B27" s="130"/>
      <c r="C27" s="92" t="s">
        <v>3569</v>
      </c>
      <c r="D27" s="114">
        <v>125</v>
      </c>
      <c r="E27" s="131"/>
      <c r="G27" s="130"/>
      <c r="H27" s="92" t="s">
        <v>3581</v>
      </c>
      <c r="I27" s="114">
        <v>125</v>
      </c>
      <c r="J27" s="131"/>
    </row>
    <row r="28" spans="1:10" ht="16.5" customHeight="1">
      <c r="B28" s="130"/>
      <c r="C28" s="92" t="s">
        <v>3570</v>
      </c>
      <c r="D28" s="114">
        <v>125</v>
      </c>
      <c r="E28" s="131"/>
      <c r="G28" s="130"/>
      <c r="H28" s="92" t="s">
        <v>3582</v>
      </c>
      <c r="I28" s="114">
        <v>125</v>
      </c>
      <c r="J28" s="131"/>
    </row>
    <row r="29" spans="1:10" ht="16.5" customHeight="1">
      <c r="B29" s="130"/>
      <c r="C29" s="92" t="s">
        <v>3571</v>
      </c>
      <c r="D29" s="114">
        <v>125</v>
      </c>
      <c r="E29" s="131"/>
      <c r="G29" s="130"/>
      <c r="H29" s="92" t="s">
        <v>3583</v>
      </c>
      <c r="I29" s="114">
        <v>125</v>
      </c>
      <c r="J29" s="131"/>
    </row>
    <row r="30" spans="1:10" ht="16.5" customHeight="1">
      <c r="B30" s="130"/>
      <c r="C30" s="92" t="s">
        <v>3572</v>
      </c>
      <c r="D30" s="114">
        <v>125</v>
      </c>
      <c r="E30" s="131"/>
      <c r="G30" s="130"/>
      <c r="H30" s="92" t="s">
        <v>3584</v>
      </c>
      <c r="I30" s="114">
        <v>125</v>
      </c>
      <c r="J30" s="131"/>
    </row>
    <row r="31" spans="1:10" ht="16.5" customHeight="1">
      <c r="B31" s="130"/>
      <c r="C31" s="92" t="s">
        <v>3573</v>
      </c>
      <c r="D31" s="114">
        <v>125</v>
      </c>
      <c r="E31" s="131"/>
      <c r="G31" s="130"/>
      <c r="H31" s="92" t="s">
        <v>3585</v>
      </c>
      <c r="I31" s="114">
        <v>125</v>
      </c>
      <c r="J31" s="137"/>
    </row>
    <row r="32" spans="1:10" ht="16.5" customHeight="1">
      <c r="B32" s="130"/>
      <c r="C32" s="92" t="s">
        <v>3574</v>
      </c>
      <c r="D32" s="114">
        <v>125</v>
      </c>
      <c r="E32" s="131"/>
      <c r="G32" s="130"/>
      <c r="H32" s="92" t="s">
        <v>3586</v>
      </c>
      <c r="I32" s="114">
        <v>125</v>
      </c>
      <c r="J32" s="138"/>
    </row>
    <row r="33" spans="2:10" ht="16.5" customHeight="1">
      <c r="B33" s="130"/>
      <c r="C33" s="92" t="s">
        <v>3575</v>
      </c>
      <c r="D33" s="114">
        <v>125</v>
      </c>
      <c r="E33" s="131"/>
      <c r="G33" s="130"/>
      <c r="H33" s="92" t="s">
        <v>3587</v>
      </c>
      <c r="I33" s="114">
        <v>125</v>
      </c>
      <c r="J33" s="131"/>
    </row>
    <row r="34" spans="2:10" ht="16.5" customHeight="1">
      <c r="B34" s="133"/>
      <c r="C34" s="93" t="s">
        <v>3576</v>
      </c>
      <c r="D34" s="135">
        <v>125</v>
      </c>
      <c r="E34" s="136"/>
      <c r="G34" s="133"/>
      <c r="H34" s="93" t="s">
        <v>3588</v>
      </c>
      <c r="I34" s="135">
        <v>125</v>
      </c>
      <c r="J34" s="136"/>
    </row>
  </sheetData>
  <phoneticPr fontId="4"/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O109"/>
  <sheetViews>
    <sheetView workbookViewId="0">
      <pane ySplit="9" topLeftCell="A10" activePane="bottomLeft" state="frozen"/>
      <selection pane="bottomLeft" activeCell="A2" sqref="A2"/>
    </sheetView>
  </sheetViews>
  <sheetFormatPr defaultRowHeight="16.5" customHeight="1"/>
  <cols>
    <col min="1" max="1" width="7.375" style="117" customWidth="1"/>
    <col min="2" max="2" width="6.625" customWidth="1"/>
    <col min="3" max="4" width="21.875" bestFit="1" customWidth="1"/>
    <col min="5" max="6" width="8.625" customWidth="1"/>
    <col min="7" max="7" width="13" bestFit="1" customWidth="1"/>
    <col min="8" max="8" width="4.875" customWidth="1"/>
    <col min="9" max="9" width="7.375" style="117" customWidth="1"/>
    <col min="10" max="10" width="6.625" customWidth="1"/>
    <col min="11" max="11" width="21.875" bestFit="1" customWidth="1"/>
    <col min="12" max="12" width="20.125" style="102" bestFit="1" customWidth="1"/>
    <col min="13" max="14" width="9" style="102"/>
    <col min="15" max="15" width="13" style="102" bestFit="1" customWidth="1"/>
  </cols>
  <sheetData>
    <row r="1" spans="1:15" ht="16.5" customHeight="1">
      <c r="A1" s="128" t="s">
        <v>573</v>
      </c>
      <c r="C1" s="8"/>
      <c r="E1" s="35"/>
    </row>
    <row r="2" spans="1:15" ht="16.5" customHeight="1">
      <c r="B2" s="11"/>
      <c r="C2" s="8"/>
      <c r="E2" s="35"/>
    </row>
    <row r="3" spans="1:15" ht="16.5" customHeight="1">
      <c r="A3" s="9" t="s">
        <v>1957</v>
      </c>
      <c r="C3" s="9"/>
      <c r="D3" s="9"/>
      <c r="E3" s="9"/>
      <c r="F3" s="9"/>
      <c r="G3" s="9"/>
    </row>
    <row r="4" spans="1:15" ht="16.5" customHeight="1">
      <c r="A4" s="8" t="s">
        <v>574</v>
      </c>
      <c r="C4" s="8"/>
      <c r="E4" s="35"/>
    </row>
    <row r="5" spans="1:15" ht="16.5" customHeight="1">
      <c r="B5" s="8"/>
      <c r="C5" s="8"/>
      <c r="E5" s="35"/>
    </row>
    <row r="6" spans="1:15" ht="16.5" customHeight="1">
      <c r="B6" s="8"/>
      <c r="C6" s="8"/>
      <c r="E6" s="35"/>
    </row>
    <row r="7" spans="1:15" ht="16.5" customHeight="1">
      <c r="B7" s="11"/>
      <c r="C7" s="8"/>
      <c r="E7" s="35"/>
    </row>
    <row r="8" spans="1:15" ht="16.5" customHeight="1">
      <c r="A8" s="2" t="s">
        <v>1</v>
      </c>
      <c r="B8" s="2" t="s">
        <v>529</v>
      </c>
      <c r="C8" s="2" t="s">
        <v>2</v>
      </c>
      <c r="D8" s="2" t="s">
        <v>530</v>
      </c>
      <c r="E8" s="235" t="s">
        <v>545</v>
      </c>
      <c r="F8" s="235" t="s">
        <v>547</v>
      </c>
      <c r="G8" s="2" t="s">
        <v>548</v>
      </c>
      <c r="H8" s="99"/>
      <c r="I8" s="365" t="s">
        <v>1</v>
      </c>
      <c r="J8" s="2" t="s">
        <v>529</v>
      </c>
      <c r="K8" s="2" t="s">
        <v>2</v>
      </c>
      <c r="L8" s="2" t="s">
        <v>530</v>
      </c>
      <c r="M8" s="235" t="s">
        <v>545</v>
      </c>
      <c r="N8" s="235" t="s">
        <v>547</v>
      </c>
      <c r="O8" s="2" t="s">
        <v>548</v>
      </c>
    </row>
    <row r="9" spans="1:15" ht="16.5" customHeight="1">
      <c r="A9" s="2"/>
      <c r="B9" s="2"/>
      <c r="C9" s="2"/>
      <c r="D9" s="2"/>
      <c r="E9" s="235"/>
      <c r="F9" s="235"/>
      <c r="G9" s="2"/>
      <c r="H9" s="99"/>
      <c r="I9" s="314"/>
      <c r="J9" s="313"/>
      <c r="K9" s="313"/>
      <c r="L9" s="366"/>
      <c r="M9" s="367"/>
      <c r="N9" s="367"/>
      <c r="O9" s="368"/>
    </row>
    <row r="10" spans="1:15" s="12" customFormat="1" ht="16.5" customHeight="1">
      <c r="A10" s="359">
        <v>1</v>
      </c>
      <c r="B10" s="360"/>
      <c r="C10" s="361" t="s">
        <v>575</v>
      </c>
      <c r="D10" s="360" t="s">
        <v>576</v>
      </c>
      <c r="E10" s="360">
        <v>1420</v>
      </c>
      <c r="F10" s="360">
        <v>355</v>
      </c>
      <c r="G10" s="362"/>
      <c r="H10" s="100"/>
      <c r="I10" s="369">
        <v>1</v>
      </c>
      <c r="J10" s="323"/>
      <c r="K10" s="370" t="s">
        <v>664</v>
      </c>
      <c r="L10" s="371" t="s">
        <v>576</v>
      </c>
      <c r="M10" s="371">
        <v>1820</v>
      </c>
      <c r="N10" s="371">
        <v>455</v>
      </c>
      <c r="O10" s="372"/>
    </row>
    <row r="11" spans="1:15" s="12" customFormat="1" ht="16.5" customHeight="1">
      <c r="A11" s="356">
        <v>2</v>
      </c>
      <c r="B11" s="363"/>
      <c r="C11" s="92" t="s">
        <v>577</v>
      </c>
      <c r="D11" s="363" t="s">
        <v>578</v>
      </c>
      <c r="E11" s="363">
        <v>1880</v>
      </c>
      <c r="F11" s="363">
        <v>470</v>
      </c>
      <c r="G11" s="364"/>
      <c r="H11" s="100"/>
      <c r="I11" s="373">
        <v>2</v>
      </c>
      <c r="J11" s="234"/>
      <c r="K11" s="374" t="s">
        <v>665</v>
      </c>
      <c r="L11" s="375" t="s">
        <v>578</v>
      </c>
      <c r="M11" s="375">
        <v>1980</v>
      </c>
      <c r="N11" s="375">
        <v>495</v>
      </c>
      <c r="O11" s="376"/>
    </row>
    <row r="12" spans="1:15" s="12" customFormat="1" ht="16.5" customHeight="1">
      <c r="A12" s="359">
        <v>3</v>
      </c>
      <c r="B12" s="360"/>
      <c r="C12" s="361" t="s">
        <v>579</v>
      </c>
      <c r="D12" s="360" t="s">
        <v>580</v>
      </c>
      <c r="E12" s="360">
        <v>2100</v>
      </c>
      <c r="F12" s="360">
        <v>525</v>
      </c>
      <c r="G12" s="362"/>
      <c r="H12" s="100"/>
      <c r="I12" s="369">
        <v>3</v>
      </c>
      <c r="J12" s="323"/>
      <c r="K12" s="370" t="s">
        <v>666</v>
      </c>
      <c r="L12" s="371" t="s">
        <v>580</v>
      </c>
      <c r="M12" s="371">
        <v>2300</v>
      </c>
      <c r="N12" s="371">
        <v>575</v>
      </c>
      <c r="O12" s="372"/>
    </row>
    <row r="13" spans="1:15" s="12" customFormat="1" ht="16.5" customHeight="1">
      <c r="A13" s="356">
        <v>4</v>
      </c>
      <c r="B13" s="363"/>
      <c r="C13" s="92" t="s">
        <v>581</v>
      </c>
      <c r="D13" s="363" t="s">
        <v>582</v>
      </c>
      <c r="E13" s="363">
        <v>1450</v>
      </c>
      <c r="F13" s="363">
        <v>362</v>
      </c>
      <c r="G13" s="364"/>
      <c r="H13" s="100"/>
      <c r="I13" s="373">
        <v>4</v>
      </c>
      <c r="J13" s="234"/>
      <c r="K13" s="374" t="s">
        <v>667</v>
      </c>
      <c r="L13" s="375" t="s">
        <v>582</v>
      </c>
      <c r="M13" s="375">
        <v>1750</v>
      </c>
      <c r="N13" s="375">
        <v>437</v>
      </c>
      <c r="O13" s="376"/>
    </row>
    <row r="14" spans="1:15" s="12" customFormat="1" ht="16.5" customHeight="1">
      <c r="A14" s="359">
        <v>5</v>
      </c>
      <c r="B14" s="360"/>
      <c r="C14" s="361" t="s">
        <v>583</v>
      </c>
      <c r="D14" s="360" t="s">
        <v>584</v>
      </c>
      <c r="E14" s="360">
        <v>1480</v>
      </c>
      <c r="F14" s="360">
        <v>370</v>
      </c>
      <c r="G14" s="362"/>
      <c r="H14" s="100"/>
      <c r="I14" s="369">
        <v>5</v>
      </c>
      <c r="J14" s="323"/>
      <c r="K14" s="370" t="s">
        <v>668</v>
      </c>
      <c r="L14" s="371" t="s">
        <v>584</v>
      </c>
      <c r="M14" s="371">
        <v>1680</v>
      </c>
      <c r="N14" s="371">
        <v>420</v>
      </c>
      <c r="O14" s="372"/>
    </row>
    <row r="15" spans="1:15" s="12" customFormat="1" ht="16.5" customHeight="1">
      <c r="A15" s="356">
        <v>6</v>
      </c>
      <c r="B15" s="363"/>
      <c r="C15" s="92" t="s">
        <v>585</v>
      </c>
      <c r="D15" s="363" t="s">
        <v>586</v>
      </c>
      <c r="E15" s="363">
        <v>1260</v>
      </c>
      <c r="F15" s="363">
        <v>315</v>
      </c>
      <c r="G15" s="364"/>
      <c r="H15" s="100"/>
      <c r="I15" s="373">
        <v>6</v>
      </c>
      <c r="J15" s="234"/>
      <c r="K15" s="374" t="s">
        <v>669</v>
      </c>
      <c r="L15" s="375" t="s">
        <v>586</v>
      </c>
      <c r="M15" s="375">
        <v>1580</v>
      </c>
      <c r="N15" s="375">
        <v>395</v>
      </c>
      <c r="O15" s="376"/>
    </row>
    <row r="16" spans="1:15" s="12" customFormat="1" ht="16.5" customHeight="1">
      <c r="A16" s="359">
        <v>7</v>
      </c>
      <c r="B16" s="360"/>
      <c r="C16" s="361" t="s">
        <v>587</v>
      </c>
      <c r="D16" s="360" t="s">
        <v>588</v>
      </c>
      <c r="E16" s="360">
        <v>1450</v>
      </c>
      <c r="F16" s="360">
        <v>362</v>
      </c>
      <c r="G16" s="362"/>
      <c r="H16" s="100"/>
      <c r="I16" s="369">
        <v>7</v>
      </c>
      <c r="J16" s="323"/>
      <c r="K16" s="370" t="s">
        <v>670</v>
      </c>
      <c r="L16" s="371" t="s">
        <v>588</v>
      </c>
      <c r="M16" s="371">
        <v>1540</v>
      </c>
      <c r="N16" s="371">
        <v>385</v>
      </c>
      <c r="O16" s="372"/>
    </row>
    <row r="17" spans="1:15" s="12" customFormat="1" ht="16.5" customHeight="1">
      <c r="A17" s="356">
        <v>8</v>
      </c>
      <c r="B17" s="363"/>
      <c r="C17" s="92" t="s">
        <v>589</v>
      </c>
      <c r="D17" s="363" t="s">
        <v>590</v>
      </c>
      <c r="E17" s="363">
        <v>2240</v>
      </c>
      <c r="F17" s="363">
        <v>560</v>
      </c>
      <c r="G17" s="364"/>
      <c r="H17" s="100"/>
      <c r="I17" s="373">
        <v>8</v>
      </c>
      <c r="J17" s="234"/>
      <c r="K17" s="374" t="s">
        <v>671</v>
      </c>
      <c r="L17" s="375" t="s">
        <v>590</v>
      </c>
      <c r="M17" s="375">
        <v>2850</v>
      </c>
      <c r="N17" s="375">
        <v>712</v>
      </c>
      <c r="O17" s="376"/>
    </row>
    <row r="18" spans="1:15" s="12" customFormat="1" ht="16.5" customHeight="1">
      <c r="A18" s="359">
        <v>9</v>
      </c>
      <c r="B18" s="360"/>
      <c r="C18" s="361" t="s">
        <v>591</v>
      </c>
      <c r="D18" s="360" t="s">
        <v>592</v>
      </c>
      <c r="E18" s="360">
        <v>1050</v>
      </c>
      <c r="F18" s="360">
        <v>262</v>
      </c>
      <c r="G18" s="362"/>
      <c r="H18" s="100"/>
      <c r="I18" s="369">
        <v>9</v>
      </c>
      <c r="J18" s="323"/>
      <c r="K18" s="370" t="s">
        <v>672</v>
      </c>
      <c r="L18" s="371" t="s">
        <v>592</v>
      </c>
      <c r="M18" s="371">
        <v>1540</v>
      </c>
      <c r="N18" s="371">
        <v>385</v>
      </c>
      <c r="O18" s="372"/>
    </row>
    <row r="19" spans="1:15" s="12" customFormat="1" ht="16.5" customHeight="1">
      <c r="A19" s="356">
        <v>10</v>
      </c>
      <c r="B19" s="363"/>
      <c r="C19" s="92" t="s">
        <v>593</v>
      </c>
      <c r="D19" s="363" t="s">
        <v>594</v>
      </c>
      <c r="E19" s="363">
        <v>1200</v>
      </c>
      <c r="F19" s="363">
        <v>300</v>
      </c>
      <c r="G19" s="364"/>
      <c r="H19" s="100"/>
      <c r="I19" s="373">
        <v>10</v>
      </c>
      <c r="J19" s="234"/>
      <c r="K19" s="374" t="s">
        <v>673</v>
      </c>
      <c r="L19" s="375" t="s">
        <v>594</v>
      </c>
      <c r="M19" s="375">
        <v>1540</v>
      </c>
      <c r="N19" s="375">
        <v>385</v>
      </c>
      <c r="O19" s="376"/>
    </row>
    <row r="20" spans="1:15" s="12" customFormat="1" ht="16.5" customHeight="1">
      <c r="A20" s="359">
        <v>11</v>
      </c>
      <c r="B20" s="360"/>
      <c r="C20" s="361" t="s">
        <v>595</v>
      </c>
      <c r="D20" s="360" t="s">
        <v>596</v>
      </c>
      <c r="E20" s="360">
        <v>1500</v>
      </c>
      <c r="F20" s="360">
        <v>375</v>
      </c>
      <c r="G20" s="362"/>
      <c r="H20" s="100"/>
      <c r="I20" s="369">
        <v>11</v>
      </c>
      <c r="J20" s="323"/>
      <c r="K20" s="370" t="s">
        <v>674</v>
      </c>
      <c r="L20" s="371" t="s">
        <v>596</v>
      </c>
      <c r="M20" s="371">
        <v>1630</v>
      </c>
      <c r="N20" s="371">
        <v>405</v>
      </c>
      <c r="O20" s="372"/>
    </row>
    <row r="21" spans="1:15" s="12" customFormat="1" ht="16.5" customHeight="1">
      <c r="A21" s="356">
        <v>12</v>
      </c>
      <c r="B21" s="363"/>
      <c r="C21" s="92" t="s">
        <v>597</v>
      </c>
      <c r="D21" s="363" t="s">
        <v>598</v>
      </c>
      <c r="E21" s="363">
        <v>1780</v>
      </c>
      <c r="F21" s="363">
        <v>445</v>
      </c>
      <c r="G21" s="364"/>
      <c r="H21" s="100"/>
      <c r="I21" s="373">
        <v>12</v>
      </c>
      <c r="J21" s="234"/>
      <c r="K21" s="374" t="s">
        <v>675</v>
      </c>
      <c r="L21" s="375" t="s">
        <v>598</v>
      </c>
      <c r="M21" s="375">
        <v>2400</v>
      </c>
      <c r="N21" s="375">
        <v>600</v>
      </c>
      <c r="O21" s="376"/>
    </row>
    <row r="22" spans="1:15" s="12" customFormat="1" ht="16.5" customHeight="1">
      <c r="A22" s="359">
        <v>13</v>
      </c>
      <c r="B22" s="360"/>
      <c r="C22" s="361" t="s">
        <v>599</v>
      </c>
      <c r="D22" s="360" t="s">
        <v>600</v>
      </c>
      <c r="E22" s="362" t="s">
        <v>601</v>
      </c>
      <c r="F22" s="360">
        <v>8888</v>
      </c>
      <c r="G22" s="362" t="s">
        <v>2308</v>
      </c>
      <c r="H22" s="100"/>
      <c r="I22" s="369">
        <v>13</v>
      </c>
      <c r="J22" s="323"/>
      <c r="K22" s="370" t="s">
        <v>676</v>
      </c>
      <c r="L22" s="371" t="s">
        <v>600</v>
      </c>
      <c r="M22" s="372" t="s">
        <v>601</v>
      </c>
      <c r="N22" s="371">
        <v>8888</v>
      </c>
      <c r="O22" s="372" t="s">
        <v>551</v>
      </c>
    </row>
    <row r="23" spans="1:15" s="12" customFormat="1" ht="16.5" customHeight="1">
      <c r="A23" s="356">
        <v>14</v>
      </c>
      <c r="B23" s="363"/>
      <c r="C23" s="92" t="s">
        <v>602</v>
      </c>
      <c r="D23" s="363" t="s">
        <v>603</v>
      </c>
      <c r="E23" s="364" t="s">
        <v>601</v>
      </c>
      <c r="F23" s="363">
        <v>420</v>
      </c>
      <c r="G23" s="364" t="s">
        <v>1958</v>
      </c>
      <c r="H23" s="100"/>
      <c r="I23" s="373">
        <v>14</v>
      </c>
      <c r="J23" s="234"/>
      <c r="K23" s="374" t="s">
        <v>677</v>
      </c>
      <c r="L23" s="375" t="s">
        <v>603</v>
      </c>
      <c r="M23" s="376" t="s">
        <v>601</v>
      </c>
      <c r="N23" s="375">
        <v>420</v>
      </c>
      <c r="O23" s="376" t="s">
        <v>1958</v>
      </c>
    </row>
    <row r="24" spans="1:15" s="12" customFormat="1" ht="16.5" customHeight="1">
      <c r="A24" s="359">
        <v>15</v>
      </c>
      <c r="B24" s="360"/>
      <c r="C24" s="361" t="s">
        <v>2311</v>
      </c>
      <c r="D24" s="360" t="s">
        <v>2312</v>
      </c>
      <c r="E24" s="362" t="s">
        <v>601</v>
      </c>
      <c r="F24" s="360">
        <v>1800</v>
      </c>
      <c r="G24" s="362" t="s">
        <v>2330</v>
      </c>
      <c r="H24" s="100"/>
      <c r="I24" s="369">
        <v>15</v>
      </c>
      <c r="J24" s="323"/>
      <c r="K24" s="370" t="s">
        <v>2357</v>
      </c>
      <c r="L24" s="371" t="s">
        <v>2312</v>
      </c>
      <c r="M24" s="372" t="s">
        <v>601</v>
      </c>
      <c r="N24" s="371">
        <v>1800</v>
      </c>
      <c r="O24" s="372" t="s">
        <v>2329</v>
      </c>
    </row>
    <row r="25" spans="1:15" s="12" customFormat="1" ht="16.5" customHeight="1">
      <c r="A25" s="356">
        <v>16</v>
      </c>
      <c r="B25" s="363"/>
      <c r="C25" s="92" t="s">
        <v>2313</v>
      </c>
      <c r="D25" s="363" t="s">
        <v>2314</v>
      </c>
      <c r="E25" s="364" t="s">
        <v>601</v>
      </c>
      <c r="F25" s="363">
        <v>8888</v>
      </c>
      <c r="G25" s="364" t="s">
        <v>2331</v>
      </c>
      <c r="H25" s="100"/>
      <c r="I25" s="373">
        <v>16</v>
      </c>
      <c r="J25" s="234"/>
      <c r="K25" s="374" t="s">
        <v>2358</v>
      </c>
      <c r="L25" s="375" t="s">
        <v>2314</v>
      </c>
      <c r="M25" s="376" t="s">
        <v>601</v>
      </c>
      <c r="N25" s="375">
        <v>8888</v>
      </c>
      <c r="O25" s="376" t="s">
        <v>2331</v>
      </c>
    </row>
    <row r="26" spans="1:15" s="12" customFormat="1" ht="16.5" customHeight="1">
      <c r="A26" s="359">
        <v>17</v>
      </c>
      <c r="B26" s="360"/>
      <c r="C26" s="361" t="s">
        <v>2315</v>
      </c>
      <c r="D26" s="360" t="s">
        <v>2316</v>
      </c>
      <c r="E26" s="362" t="s">
        <v>601</v>
      </c>
      <c r="F26" s="360">
        <v>10310</v>
      </c>
      <c r="G26" s="362" t="s">
        <v>2333</v>
      </c>
      <c r="H26" s="100"/>
      <c r="I26" s="369">
        <v>17</v>
      </c>
      <c r="J26" s="323"/>
      <c r="K26" s="370" t="s">
        <v>2359</v>
      </c>
      <c r="L26" s="371" t="s">
        <v>2316</v>
      </c>
      <c r="M26" s="372" t="s">
        <v>601</v>
      </c>
      <c r="N26" s="371">
        <v>10310</v>
      </c>
      <c r="O26" s="372" t="s">
        <v>2332</v>
      </c>
    </row>
    <row r="27" spans="1:15" s="12" customFormat="1" ht="16.5" customHeight="1">
      <c r="A27" s="356">
        <v>18</v>
      </c>
      <c r="B27" s="363"/>
      <c r="C27" s="92" t="s">
        <v>2317</v>
      </c>
      <c r="D27" s="363" t="s">
        <v>2318</v>
      </c>
      <c r="E27" s="364" t="s">
        <v>601</v>
      </c>
      <c r="F27" s="363">
        <v>1200</v>
      </c>
      <c r="G27" s="364" t="s">
        <v>2335</v>
      </c>
      <c r="H27" s="100"/>
      <c r="I27" s="373">
        <v>18</v>
      </c>
      <c r="J27" s="234"/>
      <c r="K27" s="374" t="s">
        <v>2360</v>
      </c>
      <c r="L27" s="375" t="s">
        <v>2318</v>
      </c>
      <c r="M27" s="376" t="s">
        <v>601</v>
      </c>
      <c r="N27" s="375">
        <v>1200</v>
      </c>
      <c r="O27" s="376" t="s">
        <v>2334</v>
      </c>
    </row>
    <row r="28" spans="1:15" s="12" customFormat="1" ht="16.5" customHeight="1">
      <c r="A28" s="359">
        <v>19</v>
      </c>
      <c r="B28" s="360"/>
      <c r="C28" s="361" t="s">
        <v>2319</v>
      </c>
      <c r="D28" s="360" t="s">
        <v>2320</v>
      </c>
      <c r="E28" s="362" t="s">
        <v>601</v>
      </c>
      <c r="F28" s="360">
        <v>12240</v>
      </c>
      <c r="G28" s="362" t="s">
        <v>2337</v>
      </c>
      <c r="H28" s="100"/>
      <c r="I28" s="369">
        <v>19</v>
      </c>
      <c r="J28" s="323"/>
      <c r="K28" s="370" t="s">
        <v>2361</v>
      </c>
      <c r="L28" s="371" t="s">
        <v>2320</v>
      </c>
      <c r="M28" s="372" t="s">
        <v>601</v>
      </c>
      <c r="N28" s="371">
        <v>12240</v>
      </c>
      <c r="O28" s="372" t="s">
        <v>2336</v>
      </c>
    </row>
    <row r="29" spans="1:15" s="12" customFormat="1" ht="16.5" customHeight="1">
      <c r="A29" s="356">
        <v>20</v>
      </c>
      <c r="B29" s="363"/>
      <c r="C29" s="92" t="s">
        <v>2321</v>
      </c>
      <c r="D29" s="363" t="s">
        <v>2322</v>
      </c>
      <c r="E29" s="364">
        <v>124000</v>
      </c>
      <c r="F29" s="363">
        <v>31000</v>
      </c>
      <c r="G29" s="364" t="s">
        <v>2338</v>
      </c>
      <c r="H29" s="100"/>
      <c r="I29" s="373">
        <v>20</v>
      </c>
      <c r="J29" s="234"/>
      <c r="K29" s="374" t="s">
        <v>2362</v>
      </c>
      <c r="L29" s="375" t="s">
        <v>2322</v>
      </c>
      <c r="M29" s="376">
        <v>124000</v>
      </c>
      <c r="N29" s="375">
        <v>31000</v>
      </c>
      <c r="O29" s="376" t="s">
        <v>2338</v>
      </c>
    </row>
    <row r="30" spans="1:15" s="12" customFormat="1" ht="16.5" customHeight="1">
      <c r="A30" s="359">
        <v>21</v>
      </c>
      <c r="B30" s="360"/>
      <c r="C30" s="361" t="s">
        <v>2323</v>
      </c>
      <c r="D30" s="360" t="s">
        <v>2324</v>
      </c>
      <c r="E30" s="362">
        <v>124000</v>
      </c>
      <c r="F30" s="360">
        <v>31000</v>
      </c>
      <c r="G30" s="362" t="s">
        <v>2338</v>
      </c>
      <c r="H30" s="100"/>
      <c r="I30" s="369">
        <v>21</v>
      </c>
      <c r="J30" s="323"/>
      <c r="K30" s="370" t="s">
        <v>2363</v>
      </c>
      <c r="L30" s="371" t="s">
        <v>2324</v>
      </c>
      <c r="M30" s="372">
        <v>124000</v>
      </c>
      <c r="N30" s="371">
        <v>31000</v>
      </c>
      <c r="O30" s="372" t="s">
        <v>2338</v>
      </c>
    </row>
    <row r="31" spans="1:15" s="12" customFormat="1" ht="16.5" customHeight="1">
      <c r="A31" s="356">
        <v>22</v>
      </c>
      <c r="B31" s="363"/>
      <c r="C31" s="92" t="s">
        <v>653</v>
      </c>
      <c r="D31" s="363" t="s">
        <v>2325</v>
      </c>
      <c r="E31" s="364">
        <v>124000</v>
      </c>
      <c r="F31" s="363">
        <v>31000</v>
      </c>
      <c r="G31" s="364" t="s">
        <v>2338</v>
      </c>
      <c r="H31" s="100"/>
      <c r="I31" s="373">
        <v>22</v>
      </c>
      <c r="J31" s="234"/>
      <c r="K31" s="374" t="s">
        <v>718</v>
      </c>
      <c r="L31" s="375" t="s">
        <v>2325</v>
      </c>
      <c r="M31" s="376">
        <v>124000</v>
      </c>
      <c r="N31" s="375">
        <v>31000</v>
      </c>
      <c r="O31" s="376" t="s">
        <v>2338</v>
      </c>
    </row>
    <row r="32" spans="1:15" s="12" customFormat="1" ht="16.5" customHeight="1">
      <c r="A32" s="359">
        <v>23</v>
      </c>
      <c r="B32" s="360"/>
      <c r="C32" s="361" t="s">
        <v>2326</v>
      </c>
      <c r="D32" s="360" t="s">
        <v>2327</v>
      </c>
      <c r="E32" s="362">
        <v>124000</v>
      </c>
      <c r="F32" s="360">
        <v>31000</v>
      </c>
      <c r="G32" s="362" t="s">
        <v>2338</v>
      </c>
      <c r="H32" s="100"/>
      <c r="I32" s="369">
        <v>23</v>
      </c>
      <c r="J32" s="323"/>
      <c r="K32" s="370" t="s">
        <v>2364</v>
      </c>
      <c r="L32" s="371" t="s">
        <v>2327</v>
      </c>
      <c r="M32" s="372">
        <v>124000</v>
      </c>
      <c r="N32" s="371">
        <v>31000</v>
      </c>
      <c r="O32" s="372" t="s">
        <v>2338</v>
      </c>
    </row>
    <row r="33" spans="1:15" s="12" customFormat="1" ht="16.5" customHeight="1">
      <c r="A33" s="356">
        <v>24</v>
      </c>
      <c r="B33" s="363"/>
      <c r="C33" s="92" t="s">
        <v>604</v>
      </c>
      <c r="D33" s="363" t="s">
        <v>605</v>
      </c>
      <c r="E33" s="364" t="s">
        <v>601</v>
      </c>
      <c r="F33" s="363">
        <v>1500</v>
      </c>
      <c r="G33" s="364" t="s">
        <v>2309</v>
      </c>
      <c r="H33" s="100"/>
      <c r="I33" s="373">
        <v>24</v>
      </c>
      <c r="J33" s="234"/>
      <c r="K33" s="374" t="s">
        <v>678</v>
      </c>
      <c r="L33" s="375" t="s">
        <v>605</v>
      </c>
      <c r="M33" s="376" t="s">
        <v>601</v>
      </c>
      <c r="N33" s="375">
        <v>1700</v>
      </c>
      <c r="O33" s="376" t="s">
        <v>606</v>
      </c>
    </row>
    <row r="34" spans="1:15" s="12" customFormat="1" ht="16.5" customHeight="1">
      <c r="A34" s="359">
        <v>25</v>
      </c>
      <c r="B34" s="360"/>
      <c r="C34" s="361" t="s">
        <v>607</v>
      </c>
      <c r="D34" s="360" t="s">
        <v>608</v>
      </c>
      <c r="E34" s="362" t="s">
        <v>601</v>
      </c>
      <c r="F34" s="360">
        <v>1900</v>
      </c>
      <c r="G34" s="362" t="s">
        <v>2309</v>
      </c>
      <c r="H34" s="100"/>
      <c r="I34" s="369">
        <v>25</v>
      </c>
      <c r="J34" s="323"/>
      <c r="K34" s="370" t="s">
        <v>679</v>
      </c>
      <c r="L34" s="371" t="s">
        <v>608</v>
      </c>
      <c r="M34" s="372" t="s">
        <v>601</v>
      </c>
      <c r="N34" s="371">
        <v>2000</v>
      </c>
      <c r="O34" s="372" t="s">
        <v>606</v>
      </c>
    </row>
    <row r="35" spans="1:15" s="12" customFormat="1" ht="16.5" customHeight="1">
      <c r="A35" s="356">
        <v>26</v>
      </c>
      <c r="B35" s="363"/>
      <c r="C35" s="92" t="s">
        <v>609</v>
      </c>
      <c r="D35" s="363" t="s">
        <v>610</v>
      </c>
      <c r="E35" s="364" t="s">
        <v>601</v>
      </c>
      <c r="F35" s="363">
        <v>1400</v>
      </c>
      <c r="G35" s="364" t="s">
        <v>2310</v>
      </c>
      <c r="H35" s="100"/>
      <c r="I35" s="373">
        <v>26</v>
      </c>
      <c r="J35" s="234"/>
      <c r="K35" s="374" t="s">
        <v>680</v>
      </c>
      <c r="L35" s="375" t="s">
        <v>610</v>
      </c>
      <c r="M35" s="376" t="s">
        <v>601</v>
      </c>
      <c r="N35" s="375">
        <v>1625</v>
      </c>
      <c r="O35" s="376" t="s">
        <v>606</v>
      </c>
    </row>
    <row r="36" spans="1:15" s="12" customFormat="1" ht="16.5" customHeight="1">
      <c r="A36" s="359">
        <v>27</v>
      </c>
      <c r="B36" s="360"/>
      <c r="C36" s="361" t="s">
        <v>611</v>
      </c>
      <c r="D36" s="360" t="s">
        <v>612</v>
      </c>
      <c r="E36" s="362" t="s">
        <v>601</v>
      </c>
      <c r="F36" s="360">
        <v>2250</v>
      </c>
      <c r="G36" s="362" t="s">
        <v>2306</v>
      </c>
      <c r="H36" s="100"/>
      <c r="I36" s="369">
        <v>27</v>
      </c>
      <c r="J36" s="323"/>
      <c r="K36" s="370" t="s">
        <v>681</v>
      </c>
      <c r="L36" s="371" t="s">
        <v>612</v>
      </c>
      <c r="M36" s="372" t="s">
        <v>601</v>
      </c>
      <c r="N36" s="371">
        <v>2500</v>
      </c>
      <c r="O36" s="372" t="s">
        <v>606</v>
      </c>
    </row>
    <row r="37" spans="1:15" s="12" customFormat="1" ht="16.5" customHeight="1">
      <c r="A37" s="356">
        <v>28</v>
      </c>
      <c r="B37" s="363"/>
      <c r="C37" s="92" t="s">
        <v>613</v>
      </c>
      <c r="D37" s="363" t="s">
        <v>614</v>
      </c>
      <c r="E37" s="363">
        <v>800</v>
      </c>
      <c r="F37" s="363">
        <v>200</v>
      </c>
      <c r="G37" s="364"/>
      <c r="H37" s="100"/>
      <c r="I37" s="373">
        <v>28</v>
      </c>
      <c r="J37" s="234"/>
      <c r="K37" s="374" t="s">
        <v>682</v>
      </c>
      <c r="L37" s="375" t="s">
        <v>614</v>
      </c>
      <c r="M37" s="375">
        <v>880</v>
      </c>
      <c r="N37" s="375">
        <v>220</v>
      </c>
      <c r="O37" s="376"/>
    </row>
    <row r="38" spans="1:15" s="12" customFormat="1" ht="16.5" customHeight="1">
      <c r="A38" s="359">
        <v>29</v>
      </c>
      <c r="B38" s="360"/>
      <c r="C38" s="361" t="s">
        <v>615</v>
      </c>
      <c r="D38" s="360" t="s">
        <v>616</v>
      </c>
      <c r="E38" s="360">
        <v>1320</v>
      </c>
      <c r="F38" s="360">
        <v>330</v>
      </c>
      <c r="G38" s="362"/>
      <c r="H38" s="100"/>
      <c r="I38" s="369">
        <v>29</v>
      </c>
      <c r="J38" s="323"/>
      <c r="K38" s="370" t="s">
        <v>683</v>
      </c>
      <c r="L38" s="371" t="s">
        <v>616</v>
      </c>
      <c r="M38" s="371">
        <v>1360</v>
      </c>
      <c r="N38" s="371">
        <v>340</v>
      </c>
      <c r="O38" s="372"/>
    </row>
    <row r="39" spans="1:15" s="12" customFormat="1" ht="16.5" customHeight="1">
      <c r="A39" s="356">
        <v>30</v>
      </c>
      <c r="B39" s="363"/>
      <c r="C39" s="92" t="s">
        <v>617</v>
      </c>
      <c r="D39" s="363" t="s">
        <v>618</v>
      </c>
      <c r="E39" s="364" t="s">
        <v>601</v>
      </c>
      <c r="F39" s="363">
        <v>1000</v>
      </c>
      <c r="G39" s="364" t="s">
        <v>2118</v>
      </c>
      <c r="H39" s="100"/>
      <c r="I39" s="373">
        <v>30</v>
      </c>
      <c r="J39" s="234"/>
      <c r="K39" s="374" t="s">
        <v>684</v>
      </c>
      <c r="L39" s="375" t="s">
        <v>618</v>
      </c>
      <c r="M39" s="376" t="s">
        <v>601</v>
      </c>
      <c r="N39" s="375">
        <v>1000</v>
      </c>
      <c r="O39" s="376" t="s">
        <v>553</v>
      </c>
    </row>
    <row r="40" spans="1:15" s="12" customFormat="1" ht="16.5" customHeight="1">
      <c r="A40" s="359">
        <v>31</v>
      </c>
      <c r="B40" s="360"/>
      <c r="C40" s="361" t="s">
        <v>619</v>
      </c>
      <c r="D40" s="360" t="s">
        <v>620</v>
      </c>
      <c r="E40" s="360">
        <v>1460</v>
      </c>
      <c r="F40" s="360">
        <v>365</v>
      </c>
      <c r="G40" s="362"/>
      <c r="H40" s="100"/>
      <c r="I40" s="369">
        <v>31</v>
      </c>
      <c r="J40" s="323"/>
      <c r="K40" s="370" t="s">
        <v>685</v>
      </c>
      <c r="L40" s="371" t="s">
        <v>620</v>
      </c>
      <c r="M40" s="371">
        <v>1280</v>
      </c>
      <c r="N40" s="371">
        <v>320</v>
      </c>
      <c r="O40" s="372"/>
    </row>
    <row r="41" spans="1:15" s="12" customFormat="1" ht="16.5" customHeight="1">
      <c r="A41" s="356">
        <v>32</v>
      </c>
      <c r="B41" s="363"/>
      <c r="C41" s="92" t="s">
        <v>2339</v>
      </c>
      <c r="D41" s="363"/>
      <c r="E41" s="364" t="s">
        <v>601</v>
      </c>
      <c r="F41" s="363">
        <v>1500</v>
      </c>
      <c r="G41" s="364" t="s">
        <v>606</v>
      </c>
      <c r="H41" s="100"/>
      <c r="I41" s="373">
        <v>32</v>
      </c>
      <c r="J41" s="234"/>
      <c r="K41" s="374" t="s">
        <v>2365</v>
      </c>
      <c r="L41" s="375"/>
      <c r="M41" s="376" t="s">
        <v>601</v>
      </c>
      <c r="N41" s="375">
        <v>1500</v>
      </c>
      <c r="O41" s="376" t="s">
        <v>2328</v>
      </c>
    </row>
    <row r="42" spans="1:15" s="12" customFormat="1" ht="16.5" customHeight="1">
      <c r="A42" s="359">
        <v>33</v>
      </c>
      <c r="B42" s="360"/>
      <c r="C42" s="361" t="s">
        <v>2340</v>
      </c>
      <c r="D42" s="360" t="s">
        <v>2341</v>
      </c>
      <c r="E42" s="362" t="s">
        <v>601</v>
      </c>
      <c r="F42" s="360">
        <v>1500</v>
      </c>
      <c r="G42" s="362" t="s">
        <v>606</v>
      </c>
      <c r="H42" s="100"/>
      <c r="I42" s="369">
        <v>33</v>
      </c>
      <c r="J42" s="323"/>
      <c r="K42" s="370" t="s">
        <v>2366</v>
      </c>
      <c r="L42" s="371" t="s">
        <v>2341</v>
      </c>
      <c r="M42" s="372" t="s">
        <v>601</v>
      </c>
      <c r="N42" s="371">
        <v>1500</v>
      </c>
      <c r="O42" s="372" t="s">
        <v>2328</v>
      </c>
    </row>
    <row r="43" spans="1:15" s="12" customFormat="1" ht="16.5" customHeight="1">
      <c r="A43" s="356">
        <v>34</v>
      </c>
      <c r="B43" s="363"/>
      <c r="C43" s="92" t="s">
        <v>621</v>
      </c>
      <c r="D43" s="363"/>
      <c r="E43" s="363">
        <v>1480</v>
      </c>
      <c r="F43" s="363">
        <v>370</v>
      </c>
      <c r="G43" s="364"/>
      <c r="H43" s="100"/>
      <c r="I43" s="373">
        <v>34</v>
      </c>
      <c r="J43" s="234"/>
      <c r="K43" s="374" t="s">
        <v>686</v>
      </c>
      <c r="L43" s="375"/>
      <c r="M43" s="375">
        <v>1300</v>
      </c>
      <c r="N43" s="375">
        <v>325</v>
      </c>
      <c r="O43" s="376"/>
    </row>
    <row r="44" spans="1:15" s="12" customFormat="1" ht="16.5" customHeight="1">
      <c r="A44" s="359">
        <v>35</v>
      </c>
      <c r="B44" s="360"/>
      <c r="C44" s="361" t="s">
        <v>622</v>
      </c>
      <c r="D44" s="360"/>
      <c r="E44" s="360">
        <v>1120</v>
      </c>
      <c r="F44" s="360">
        <v>280</v>
      </c>
      <c r="G44" s="362"/>
      <c r="H44" s="100"/>
      <c r="I44" s="369">
        <v>35</v>
      </c>
      <c r="J44" s="323"/>
      <c r="K44" s="370" t="s">
        <v>687</v>
      </c>
      <c r="L44" s="371"/>
      <c r="M44" s="371">
        <v>1680</v>
      </c>
      <c r="N44" s="371">
        <v>420</v>
      </c>
      <c r="O44" s="372"/>
    </row>
    <row r="45" spans="1:15" s="12" customFormat="1" ht="16.5" customHeight="1">
      <c r="A45" s="356">
        <v>36</v>
      </c>
      <c r="B45" s="363"/>
      <c r="C45" s="92" t="s">
        <v>623</v>
      </c>
      <c r="D45" s="363"/>
      <c r="E45" s="363">
        <v>1200</v>
      </c>
      <c r="F45" s="363">
        <v>300</v>
      </c>
      <c r="G45" s="364"/>
      <c r="H45" s="100"/>
      <c r="I45" s="373">
        <v>36</v>
      </c>
      <c r="J45" s="234"/>
      <c r="K45" s="374" t="s">
        <v>688</v>
      </c>
      <c r="L45" s="375"/>
      <c r="M45" s="375">
        <v>1390</v>
      </c>
      <c r="N45" s="375">
        <v>347</v>
      </c>
      <c r="O45" s="376"/>
    </row>
    <row r="46" spans="1:15" s="12" customFormat="1" ht="16.5" customHeight="1">
      <c r="A46" s="359">
        <v>37</v>
      </c>
      <c r="B46" s="360"/>
      <c r="C46" s="361" t="s">
        <v>2342</v>
      </c>
      <c r="D46" s="360"/>
      <c r="E46" s="360">
        <v>1240</v>
      </c>
      <c r="F46" s="360">
        <v>310</v>
      </c>
      <c r="G46" s="362"/>
      <c r="H46" s="100"/>
      <c r="I46" s="369">
        <v>37</v>
      </c>
      <c r="J46" s="323"/>
      <c r="K46" s="370" t="s">
        <v>689</v>
      </c>
      <c r="L46" s="371"/>
      <c r="M46" s="371">
        <v>1300</v>
      </c>
      <c r="N46" s="371">
        <v>325</v>
      </c>
      <c r="O46" s="372"/>
    </row>
    <row r="47" spans="1:15" s="12" customFormat="1" ht="16.5" customHeight="1">
      <c r="A47" s="356">
        <v>38</v>
      </c>
      <c r="B47" s="363"/>
      <c r="C47" s="92" t="s">
        <v>624</v>
      </c>
      <c r="D47" s="363"/>
      <c r="E47" s="363">
        <v>1280</v>
      </c>
      <c r="F47" s="363">
        <v>320</v>
      </c>
      <c r="G47" s="364"/>
      <c r="H47" s="100"/>
      <c r="I47" s="373">
        <v>38</v>
      </c>
      <c r="J47" s="234"/>
      <c r="K47" s="374" t="s">
        <v>2367</v>
      </c>
      <c r="L47" s="375"/>
      <c r="M47" s="375">
        <v>1300</v>
      </c>
      <c r="N47" s="375">
        <v>325</v>
      </c>
      <c r="O47" s="376"/>
    </row>
    <row r="48" spans="1:15" s="12" customFormat="1" ht="16.5" customHeight="1">
      <c r="A48" s="359">
        <v>39</v>
      </c>
      <c r="B48" s="360"/>
      <c r="C48" s="361" t="s">
        <v>2343</v>
      </c>
      <c r="D48" s="360"/>
      <c r="E48" s="362" t="s">
        <v>601</v>
      </c>
      <c r="F48" s="360">
        <v>1800</v>
      </c>
      <c r="G48" s="362" t="s">
        <v>606</v>
      </c>
      <c r="H48" s="100"/>
      <c r="I48" s="369">
        <v>39</v>
      </c>
      <c r="J48" s="323"/>
      <c r="K48" s="370" t="s">
        <v>690</v>
      </c>
      <c r="L48" s="371"/>
      <c r="M48" s="371">
        <v>1680</v>
      </c>
      <c r="N48" s="371">
        <v>420</v>
      </c>
      <c r="O48" s="372"/>
    </row>
    <row r="49" spans="1:15" s="12" customFormat="1" ht="16.5" customHeight="1">
      <c r="A49" s="356">
        <v>40</v>
      </c>
      <c r="B49" s="363"/>
      <c r="C49" s="92" t="s">
        <v>625</v>
      </c>
      <c r="D49" s="363"/>
      <c r="E49" s="363">
        <v>2100</v>
      </c>
      <c r="F49" s="363">
        <v>525</v>
      </c>
      <c r="G49" s="364"/>
      <c r="H49" s="100"/>
      <c r="I49" s="373">
        <v>40</v>
      </c>
      <c r="J49" s="377"/>
      <c r="K49" s="378" t="s">
        <v>691</v>
      </c>
      <c r="L49" s="379"/>
      <c r="M49" s="380">
        <v>2300</v>
      </c>
      <c r="N49" s="380">
        <v>575</v>
      </c>
      <c r="O49" s="381"/>
    </row>
    <row r="50" spans="1:15" s="12" customFormat="1" ht="16.5" customHeight="1">
      <c r="A50" s="359">
        <v>41</v>
      </c>
      <c r="B50" s="360"/>
      <c r="C50" s="361" t="s">
        <v>626</v>
      </c>
      <c r="D50" s="360"/>
      <c r="E50" s="360">
        <v>1420</v>
      </c>
      <c r="F50" s="360">
        <v>355</v>
      </c>
      <c r="G50" s="362"/>
      <c r="H50" s="100"/>
      <c r="I50" s="369">
        <v>41</v>
      </c>
      <c r="J50" s="382"/>
      <c r="K50" s="383" t="s">
        <v>2368</v>
      </c>
      <c r="L50" s="384"/>
      <c r="M50" s="364" t="s">
        <v>601</v>
      </c>
      <c r="N50" s="363">
        <v>2075</v>
      </c>
      <c r="O50" s="364" t="s">
        <v>606</v>
      </c>
    </row>
    <row r="51" spans="1:15" s="12" customFormat="1" ht="16.5" customHeight="1">
      <c r="A51" s="356">
        <v>42</v>
      </c>
      <c r="B51" s="363"/>
      <c r="C51" s="92" t="s">
        <v>627</v>
      </c>
      <c r="D51" s="363"/>
      <c r="E51" s="363">
        <v>880</v>
      </c>
      <c r="F51" s="363">
        <v>220</v>
      </c>
      <c r="G51" s="364"/>
      <c r="H51" s="100"/>
      <c r="I51" s="373">
        <v>42</v>
      </c>
      <c r="J51" s="234"/>
      <c r="K51" s="374" t="s">
        <v>692</v>
      </c>
      <c r="L51" s="375"/>
      <c r="M51" s="375">
        <v>2180</v>
      </c>
      <c r="N51" s="375">
        <v>545</v>
      </c>
      <c r="O51" s="376"/>
    </row>
    <row r="52" spans="1:15" s="12" customFormat="1" ht="16.5" customHeight="1">
      <c r="A52" s="359">
        <v>43</v>
      </c>
      <c r="B52" s="360"/>
      <c r="C52" s="361" t="s">
        <v>628</v>
      </c>
      <c r="D52" s="360"/>
      <c r="E52" s="360">
        <v>1960</v>
      </c>
      <c r="F52" s="360">
        <v>490</v>
      </c>
      <c r="G52" s="362"/>
      <c r="H52" s="100"/>
      <c r="I52" s="369">
        <v>43</v>
      </c>
      <c r="J52" s="323"/>
      <c r="K52" s="370" t="s">
        <v>693</v>
      </c>
      <c r="L52" s="371"/>
      <c r="M52" s="371">
        <v>3200</v>
      </c>
      <c r="N52" s="371">
        <v>800</v>
      </c>
      <c r="O52" s="372"/>
    </row>
    <row r="53" spans="1:15" s="12" customFormat="1" ht="16.5" customHeight="1">
      <c r="A53" s="356">
        <v>44</v>
      </c>
      <c r="B53" s="363"/>
      <c r="C53" s="92" t="s">
        <v>629</v>
      </c>
      <c r="D53" s="363"/>
      <c r="E53" s="363">
        <v>1580</v>
      </c>
      <c r="F53" s="363">
        <v>395</v>
      </c>
      <c r="G53" s="364"/>
      <c r="H53" s="100"/>
      <c r="I53" s="373">
        <v>44</v>
      </c>
      <c r="J53" s="234"/>
      <c r="K53" s="374" t="s">
        <v>694</v>
      </c>
      <c r="L53" s="375"/>
      <c r="M53" s="375">
        <v>2980</v>
      </c>
      <c r="N53" s="375">
        <v>745</v>
      </c>
      <c r="O53" s="376"/>
    </row>
    <row r="54" spans="1:15" s="12" customFormat="1" ht="16.5" customHeight="1">
      <c r="A54" s="359">
        <v>45</v>
      </c>
      <c r="B54" s="360"/>
      <c r="C54" s="361" t="s">
        <v>630</v>
      </c>
      <c r="D54" s="360"/>
      <c r="E54" s="360">
        <v>1120</v>
      </c>
      <c r="F54" s="360">
        <v>280</v>
      </c>
      <c r="G54" s="362"/>
      <c r="H54" s="100"/>
      <c r="I54" s="369">
        <v>45</v>
      </c>
      <c r="J54" s="323"/>
      <c r="K54" s="370" t="s">
        <v>695</v>
      </c>
      <c r="L54" s="371"/>
      <c r="M54" s="371">
        <v>1890</v>
      </c>
      <c r="N54" s="371">
        <v>472</v>
      </c>
      <c r="O54" s="372"/>
    </row>
    <row r="55" spans="1:15" s="12" customFormat="1" ht="16.5" customHeight="1">
      <c r="A55" s="356">
        <v>46</v>
      </c>
      <c r="B55" s="363"/>
      <c r="C55" s="92" t="s">
        <v>631</v>
      </c>
      <c r="D55" s="363"/>
      <c r="E55" s="363">
        <v>2240</v>
      </c>
      <c r="F55" s="363">
        <v>560</v>
      </c>
      <c r="G55" s="364"/>
      <c r="H55" s="100"/>
      <c r="I55" s="373">
        <v>46</v>
      </c>
      <c r="J55" s="234"/>
      <c r="K55" s="374" t="s">
        <v>696</v>
      </c>
      <c r="L55" s="375"/>
      <c r="M55" s="375">
        <v>2750</v>
      </c>
      <c r="N55" s="375">
        <v>687</v>
      </c>
      <c r="O55" s="376"/>
    </row>
    <row r="56" spans="1:15" s="12" customFormat="1" ht="16.5" customHeight="1">
      <c r="A56" s="359">
        <v>47</v>
      </c>
      <c r="B56" s="360"/>
      <c r="C56" s="361" t="s">
        <v>632</v>
      </c>
      <c r="D56" s="360"/>
      <c r="E56" s="360">
        <v>1200</v>
      </c>
      <c r="F56" s="360">
        <v>300</v>
      </c>
      <c r="G56" s="362"/>
      <c r="H56" s="100"/>
      <c r="I56" s="369">
        <v>47</v>
      </c>
      <c r="J56" s="323"/>
      <c r="K56" s="370" t="s">
        <v>697</v>
      </c>
      <c r="L56" s="371"/>
      <c r="M56" s="371">
        <v>800</v>
      </c>
      <c r="N56" s="371">
        <v>200</v>
      </c>
      <c r="O56" s="372"/>
    </row>
    <row r="57" spans="1:15" s="12" customFormat="1" ht="16.5" customHeight="1">
      <c r="A57" s="356">
        <v>48</v>
      </c>
      <c r="B57" s="363"/>
      <c r="C57" s="92" t="s">
        <v>633</v>
      </c>
      <c r="D57" s="363"/>
      <c r="E57" s="364" t="s">
        <v>601</v>
      </c>
      <c r="F57" s="363">
        <v>1875</v>
      </c>
      <c r="G57" s="364" t="s">
        <v>2306</v>
      </c>
      <c r="H57" s="100"/>
      <c r="I57" s="373">
        <v>48</v>
      </c>
      <c r="J57" s="234"/>
      <c r="K57" s="374" t="s">
        <v>698</v>
      </c>
      <c r="L57" s="375"/>
      <c r="M57" s="376" t="s">
        <v>601</v>
      </c>
      <c r="N57" s="375">
        <v>2125</v>
      </c>
      <c r="O57" s="376" t="s">
        <v>606</v>
      </c>
    </row>
    <row r="58" spans="1:15" s="12" customFormat="1" ht="16.5" customHeight="1">
      <c r="A58" s="359">
        <v>49</v>
      </c>
      <c r="B58" s="360"/>
      <c r="C58" s="361" t="s">
        <v>2344</v>
      </c>
      <c r="D58" s="360"/>
      <c r="E58" s="362">
        <v>2180</v>
      </c>
      <c r="F58" s="360">
        <v>545</v>
      </c>
      <c r="G58" s="362"/>
      <c r="H58" s="100"/>
      <c r="I58" s="369">
        <v>49</v>
      </c>
      <c r="J58" s="323"/>
      <c r="K58" s="370" t="s">
        <v>2369</v>
      </c>
      <c r="L58" s="371"/>
      <c r="M58" s="385">
        <v>1340</v>
      </c>
      <c r="N58" s="371">
        <v>335</v>
      </c>
      <c r="O58" s="372"/>
    </row>
    <row r="59" spans="1:15" s="12" customFormat="1" ht="16.5" customHeight="1">
      <c r="A59" s="356">
        <v>50</v>
      </c>
      <c r="B59" s="363"/>
      <c r="C59" s="92" t="s">
        <v>2345</v>
      </c>
      <c r="D59" s="363"/>
      <c r="E59" s="364">
        <v>1750</v>
      </c>
      <c r="F59" s="363">
        <v>437</v>
      </c>
      <c r="G59" s="364"/>
      <c r="H59" s="100"/>
      <c r="I59" s="373">
        <v>50</v>
      </c>
      <c r="J59" s="234"/>
      <c r="K59" s="374" t="s">
        <v>2370</v>
      </c>
      <c r="L59" s="375"/>
      <c r="M59" s="386" t="s">
        <v>601</v>
      </c>
      <c r="N59" s="375">
        <v>2000</v>
      </c>
      <c r="O59" s="376" t="s">
        <v>606</v>
      </c>
    </row>
    <row r="60" spans="1:15" s="12" customFormat="1" ht="16.5" customHeight="1">
      <c r="A60" s="359">
        <v>51</v>
      </c>
      <c r="B60" s="360"/>
      <c r="C60" s="361" t="s">
        <v>2346</v>
      </c>
      <c r="D60" s="360"/>
      <c r="E60" s="362">
        <v>1150</v>
      </c>
      <c r="F60" s="360">
        <v>287</v>
      </c>
      <c r="G60" s="362"/>
      <c r="H60" s="100"/>
      <c r="I60" s="369">
        <v>51</v>
      </c>
      <c r="J60" s="323"/>
      <c r="K60" s="370" t="s">
        <v>2371</v>
      </c>
      <c r="L60" s="371"/>
      <c r="M60" s="364" t="s">
        <v>601</v>
      </c>
      <c r="N60" s="371">
        <v>1750</v>
      </c>
      <c r="O60" s="372" t="s">
        <v>606</v>
      </c>
    </row>
    <row r="61" spans="1:15" s="12" customFormat="1" ht="16.5" customHeight="1">
      <c r="A61" s="356">
        <v>52</v>
      </c>
      <c r="B61" s="363"/>
      <c r="C61" s="92" t="s">
        <v>2347</v>
      </c>
      <c r="D61" s="363"/>
      <c r="E61" s="364" t="s">
        <v>601</v>
      </c>
      <c r="F61" s="363">
        <v>1600</v>
      </c>
      <c r="G61" s="364" t="s">
        <v>606</v>
      </c>
      <c r="H61" s="100"/>
      <c r="I61" s="373">
        <v>52</v>
      </c>
      <c r="J61" s="234"/>
      <c r="K61" s="374" t="s">
        <v>699</v>
      </c>
      <c r="L61" s="375"/>
      <c r="M61" s="375">
        <v>1380</v>
      </c>
      <c r="N61" s="375">
        <v>495</v>
      </c>
      <c r="O61" s="376"/>
    </row>
    <row r="62" spans="1:15" s="12" customFormat="1" ht="16.5" customHeight="1">
      <c r="A62" s="359">
        <v>53</v>
      </c>
      <c r="B62" s="360"/>
      <c r="C62" s="361" t="s">
        <v>2348</v>
      </c>
      <c r="D62" s="360"/>
      <c r="E62" s="362" t="s">
        <v>601</v>
      </c>
      <c r="F62" s="360">
        <v>1750</v>
      </c>
      <c r="G62" s="362" t="s">
        <v>606</v>
      </c>
      <c r="H62" s="100"/>
      <c r="I62" s="369">
        <v>53</v>
      </c>
      <c r="J62" s="323"/>
      <c r="K62" s="370" t="s">
        <v>700</v>
      </c>
      <c r="L62" s="371"/>
      <c r="M62" s="372" t="s">
        <v>601</v>
      </c>
      <c r="N62" s="371">
        <v>1800</v>
      </c>
      <c r="O62" s="372" t="s">
        <v>606</v>
      </c>
    </row>
    <row r="63" spans="1:15" s="12" customFormat="1" ht="16.5" customHeight="1">
      <c r="A63" s="356">
        <v>54</v>
      </c>
      <c r="B63" s="363"/>
      <c r="C63" s="92" t="s">
        <v>634</v>
      </c>
      <c r="D63" s="363"/>
      <c r="E63" s="363">
        <v>800</v>
      </c>
      <c r="F63" s="363">
        <v>200</v>
      </c>
      <c r="G63" s="364"/>
      <c r="H63" s="100"/>
      <c r="I63" s="373">
        <v>54</v>
      </c>
      <c r="J63" s="377"/>
      <c r="K63" s="378" t="s">
        <v>2372</v>
      </c>
      <c r="L63" s="387"/>
      <c r="M63" s="376" t="s">
        <v>601</v>
      </c>
      <c r="N63" s="380">
        <v>2125</v>
      </c>
      <c r="O63" s="381" t="s">
        <v>606</v>
      </c>
    </row>
    <row r="64" spans="1:15" s="12" customFormat="1" ht="16.5" customHeight="1">
      <c r="A64" s="359">
        <v>55</v>
      </c>
      <c r="B64" s="360"/>
      <c r="C64" s="361" t="s">
        <v>635</v>
      </c>
      <c r="D64" s="360"/>
      <c r="E64" s="360">
        <v>800</v>
      </c>
      <c r="F64" s="360">
        <v>200</v>
      </c>
      <c r="G64" s="362"/>
      <c r="H64" s="100"/>
      <c r="I64" s="369">
        <v>55</v>
      </c>
      <c r="J64" s="323"/>
      <c r="K64" s="370" t="s">
        <v>701</v>
      </c>
      <c r="L64" s="371"/>
      <c r="M64" s="371">
        <v>2350</v>
      </c>
      <c r="N64" s="371">
        <v>587</v>
      </c>
      <c r="O64" s="372"/>
    </row>
    <row r="65" spans="1:15" s="12" customFormat="1" ht="16.5" customHeight="1">
      <c r="A65" s="356">
        <v>56</v>
      </c>
      <c r="B65" s="363"/>
      <c r="C65" s="92" t="s">
        <v>2349</v>
      </c>
      <c r="D65" s="363"/>
      <c r="E65" s="364" t="s">
        <v>601</v>
      </c>
      <c r="F65" s="363">
        <v>1875</v>
      </c>
      <c r="G65" s="364" t="s">
        <v>606</v>
      </c>
      <c r="H65" s="100"/>
      <c r="I65" s="373">
        <v>56</v>
      </c>
      <c r="J65" s="234"/>
      <c r="K65" s="374" t="s">
        <v>2373</v>
      </c>
      <c r="L65" s="375"/>
      <c r="M65" s="388">
        <v>880</v>
      </c>
      <c r="N65" s="375">
        <v>220</v>
      </c>
      <c r="O65" s="376"/>
    </row>
    <row r="66" spans="1:15" s="12" customFormat="1" ht="16.5" customHeight="1">
      <c r="A66" s="359">
        <v>57</v>
      </c>
      <c r="B66" s="360"/>
      <c r="C66" s="361" t="s">
        <v>636</v>
      </c>
      <c r="D66" s="360"/>
      <c r="E66" s="360">
        <v>800</v>
      </c>
      <c r="F66" s="360">
        <v>200</v>
      </c>
      <c r="G66" s="362"/>
      <c r="H66" s="100"/>
      <c r="I66" s="369">
        <v>57</v>
      </c>
      <c r="J66" s="382"/>
      <c r="K66" s="383" t="s">
        <v>2374</v>
      </c>
      <c r="L66" s="389"/>
      <c r="M66" s="390">
        <v>1230</v>
      </c>
      <c r="N66" s="390">
        <v>307</v>
      </c>
      <c r="O66" s="391"/>
    </row>
    <row r="67" spans="1:15" s="12" customFormat="1" ht="16.5" customHeight="1">
      <c r="A67" s="356">
        <v>58</v>
      </c>
      <c r="B67" s="363"/>
      <c r="C67" s="92" t="s">
        <v>637</v>
      </c>
      <c r="D67" s="363"/>
      <c r="E67" s="363">
        <v>1320</v>
      </c>
      <c r="F67" s="363">
        <v>330</v>
      </c>
      <c r="G67" s="364"/>
      <c r="H67" s="100"/>
      <c r="I67" s="373">
        <v>58</v>
      </c>
      <c r="J67" s="234"/>
      <c r="K67" s="374" t="s">
        <v>702</v>
      </c>
      <c r="L67" s="375"/>
      <c r="M67" s="376" t="s">
        <v>601</v>
      </c>
      <c r="N67" s="375">
        <v>1800</v>
      </c>
      <c r="O67" s="376" t="s">
        <v>606</v>
      </c>
    </row>
    <row r="68" spans="1:15" s="12" customFormat="1" ht="16.5" customHeight="1">
      <c r="A68" s="359">
        <v>59</v>
      </c>
      <c r="B68" s="360"/>
      <c r="C68" s="361" t="s">
        <v>638</v>
      </c>
      <c r="D68" s="360"/>
      <c r="E68" s="360">
        <v>2250</v>
      </c>
      <c r="F68" s="360">
        <v>562</v>
      </c>
      <c r="G68" s="362"/>
      <c r="H68" s="100"/>
      <c r="I68" s="369">
        <v>59</v>
      </c>
      <c r="J68" s="382"/>
      <c r="K68" s="383" t="s">
        <v>2375</v>
      </c>
      <c r="L68" s="384"/>
      <c r="M68" s="372" t="s">
        <v>601</v>
      </c>
      <c r="N68" s="390">
        <v>1700</v>
      </c>
      <c r="O68" s="391" t="s">
        <v>606</v>
      </c>
    </row>
    <row r="69" spans="1:15" s="12" customFormat="1" ht="16.5" customHeight="1">
      <c r="A69" s="356">
        <v>60</v>
      </c>
      <c r="B69" s="363"/>
      <c r="C69" s="92" t="s">
        <v>2350</v>
      </c>
      <c r="D69" s="363"/>
      <c r="E69" s="363">
        <v>1120</v>
      </c>
      <c r="F69" s="363">
        <v>280</v>
      </c>
      <c r="G69" s="364"/>
      <c r="H69" s="100"/>
      <c r="I69" s="373">
        <v>60</v>
      </c>
      <c r="J69" s="234"/>
      <c r="K69" s="374" t="s">
        <v>703</v>
      </c>
      <c r="L69" s="375"/>
      <c r="M69" s="375">
        <v>1230</v>
      </c>
      <c r="N69" s="375">
        <v>307</v>
      </c>
      <c r="O69" s="376"/>
    </row>
    <row r="70" spans="1:15" s="12" customFormat="1" ht="16.5" customHeight="1">
      <c r="A70" s="359">
        <v>61</v>
      </c>
      <c r="B70" s="360"/>
      <c r="C70" s="361" t="s">
        <v>639</v>
      </c>
      <c r="D70" s="360"/>
      <c r="E70" s="362" t="s">
        <v>601</v>
      </c>
      <c r="F70" s="360">
        <v>1900</v>
      </c>
      <c r="G70" s="362" t="s">
        <v>2306</v>
      </c>
      <c r="H70" s="100"/>
      <c r="I70" s="369">
        <v>61</v>
      </c>
      <c r="J70" s="323"/>
      <c r="K70" s="370" t="s">
        <v>704</v>
      </c>
      <c r="L70" s="371"/>
      <c r="M70" s="385">
        <v>2160</v>
      </c>
      <c r="N70" s="371">
        <v>540</v>
      </c>
      <c r="O70" s="372"/>
    </row>
    <row r="71" spans="1:15" s="12" customFormat="1" ht="16.5" customHeight="1">
      <c r="A71" s="356">
        <v>62</v>
      </c>
      <c r="B71" s="363"/>
      <c r="C71" s="92" t="s">
        <v>640</v>
      </c>
      <c r="D71" s="363"/>
      <c r="E71" s="363">
        <v>1050</v>
      </c>
      <c r="F71" s="363">
        <v>262</v>
      </c>
      <c r="G71" s="364"/>
      <c r="H71" s="100"/>
      <c r="I71" s="373">
        <v>62</v>
      </c>
      <c r="J71" s="234"/>
      <c r="K71" s="374" t="s">
        <v>705</v>
      </c>
      <c r="L71" s="375"/>
      <c r="M71" s="375">
        <v>2100</v>
      </c>
      <c r="N71" s="375">
        <v>525</v>
      </c>
      <c r="O71" s="376"/>
    </row>
    <row r="72" spans="1:15" s="12" customFormat="1" ht="16.5" customHeight="1">
      <c r="A72" s="359">
        <v>63</v>
      </c>
      <c r="B72" s="360"/>
      <c r="C72" s="361" t="s">
        <v>2351</v>
      </c>
      <c r="D72" s="360"/>
      <c r="E72" s="362" t="s">
        <v>601</v>
      </c>
      <c r="F72" s="360">
        <v>1750</v>
      </c>
      <c r="G72" s="362" t="s">
        <v>606</v>
      </c>
      <c r="H72" s="100"/>
      <c r="I72" s="369">
        <v>63</v>
      </c>
      <c r="J72" s="323"/>
      <c r="K72" s="370" t="s">
        <v>706</v>
      </c>
      <c r="L72" s="371"/>
      <c r="M72" s="392">
        <v>2980</v>
      </c>
      <c r="N72" s="371">
        <v>745</v>
      </c>
      <c r="O72" s="372"/>
    </row>
    <row r="73" spans="1:15" s="12" customFormat="1" ht="16.5" customHeight="1">
      <c r="A73" s="356">
        <v>64</v>
      </c>
      <c r="B73" s="363"/>
      <c r="C73" s="92" t="s">
        <v>641</v>
      </c>
      <c r="D73" s="363"/>
      <c r="E73" s="363">
        <v>1960</v>
      </c>
      <c r="F73" s="363">
        <v>490</v>
      </c>
      <c r="G73" s="364"/>
      <c r="H73" s="100"/>
      <c r="I73" s="373">
        <v>64</v>
      </c>
      <c r="J73" s="377"/>
      <c r="K73" s="378" t="s">
        <v>707</v>
      </c>
      <c r="L73" s="379"/>
      <c r="M73" s="393">
        <v>1960</v>
      </c>
      <c r="N73" s="380">
        <v>490</v>
      </c>
      <c r="O73" s="381"/>
    </row>
    <row r="74" spans="1:15" s="12" customFormat="1" ht="16.5" customHeight="1">
      <c r="A74" s="359">
        <v>65</v>
      </c>
      <c r="B74" s="360"/>
      <c r="C74" s="361" t="s">
        <v>642</v>
      </c>
      <c r="D74" s="360"/>
      <c r="E74" s="360">
        <v>1780</v>
      </c>
      <c r="F74" s="360">
        <v>445</v>
      </c>
      <c r="G74" s="362"/>
      <c r="H74" s="100"/>
      <c r="I74" s="369">
        <v>65</v>
      </c>
      <c r="J74" s="382"/>
      <c r="K74" s="383" t="s">
        <v>708</v>
      </c>
      <c r="L74" s="389"/>
      <c r="M74" s="394">
        <v>1280</v>
      </c>
      <c r="N74" s="390">
        <v>320</v>
      </c>
      <c r="O74" s="391"/>
    </row>
    <row r="75" spans="1:15" s="12" customFormat="1" ht="16.5" customHeight="1">
      <c r="A75" s="356">
        <v>66</v>
      </c>
      <c r="B75" s="363"/>
      <c r="C75" s="92" t="s">
        <v>643</v>
      </c>
      <c r="D75" s="363"/>
      <c r="E75" s="363">
        <v>2450</v>
      </c>
      <c r="F75" s="363">
        <v>612</v>
      </c>
      <c r="G75" s="364"/>
      <c r="H75" s="100"/>
      <c r="I75" s="373">
        <v>66</v>
      </c>
      <c r="J75" s="377"/>
      <c r="K75" s="378" t="s">
        <v>709</v>
      </c>
      <c r="L75" s="379"/>
      <c r="M75" s="393">
        <v>1820</v>
      </c>
      <c r="N75" s="380">
        <v>455</v>
      </c>
      <c r="O75" s="381"/>
    </row>
    <row r="76" spans="1:15" s="12" customFormat="1" ht="16.5" customHeight="1">
      <c r="A76" s="359">
        <v>67</v>
      </c>
      <c r="B76" s="360"/>
      <c r="C76" s="361" t="s">
        <v>644</v>
      </c>
      <c r="D76" s="360"/>
      <c r="E76" s="360">
        <v>2660</v>
      </c>
      <c r="F76" s="360">
        <v>665</v>
      </c>
      <c r="G76" s="362"/>
      <c r="H76" s="100"/>
      <c r="I76" s="369">
        <v>67</v>
      </c>
      <c r="J76" s="382"/>
      <c r="K76" s="383" t="s">
        <v>710</v>
      </c>
      <c r="L76" s="389"/>
      <c r="M76" s="394">
        <v>1080</v>
      </c>
      <c r="N76" s="390">
        <v>270</v>
      </c>
      <c r="O76" s="391"/>
    </row>
    <row r="77" spans="1:15" s="12" customFormat="1" ht="16.5" customHeight="1">
      <c r="A77" s="356">
        <v>68</v>
      </c>
      <c r="B77" s="363"/>
      <c r="C77" s="92" t="s">
        <v>645</v>
      </c>
      <c r="D77" s="363"/>
      <c r="E77" s="363">
        <v>2150</v>
      </c>
      <c r="F77" s="363">
        <v>537</v>
      </c>
      <c r="G77" s="364"/>
      <c r="H77" s="100"/>
      <c r="I77" s="373">
        <v>68</v>
      </c>
      <c r="J77" s="377"/>
      <c r="K77" s="378" t="s">
        <v>711</v>
      </c>
      <c r="L77" s="379"/>
      <c r="M77" s="393">
        <v>1330</v>
      </c>
      <c r="N77" s="380">
        <v>332</v>
      </c>
      <c r="O77" s="381"/>
    </row>
    <row r="78" spans="1:15" s="12" customFormat="1" ht="16.5" customHeight="1">
      <c r="A78" s="359">
        <v>69</v>
      </c>
      <c r="B78" s="360"/>
      <c r="C78" s="361" t="s">
        <v>646</v>
      </c>
      <c r="D78" s="360"/>
      <c r="E78" s="360">
        <v>1150</v>
      </c>
      <c r="F78" s="360">
        <v>287</v>
      </c>
      <c r="G78" s="362"/>
      <c r="H78" s="100"/>
      <c r="I78" s="369">
        <v>69</v>
      </c>
      <c r="J78" s="382"/>
      <c r="K78" s="383" t="s">
        <v>712</v>
      </c>
      <c r="L78" s="389"/>
      <c r="M78" s="394">
        <v>1540</v>
      </c>
      <c r="N78" s="390">
        <v>385</v>
      </c>
      <c r="O78" s="391"/>
    </row>
    <row r="79" spans="1:15" s="12" customFormat="1" ht="16.5" customHeight="1">
      <c r="A79" s="356">
        <v>70</v>
      </c>
      <c r="B79" s="363"/>
      <c r="C79" s="92" t="s">
        <v>647</v>
      </c>
      <c r="D79" s="363"/>
      <c r="E79" s="363">
        <v>1250</v>
      </c>
      <c r="F79" s="363">
        <v>312</v>
      </c>
      <c r="G79" s="364"/>
      <c r="H79" s="100"/>
      <c r="I79" s="373">
        <v>70</v>
      </c>
      <c r="J79" s="377"/>
      <c r="K79" s="378" t="s">
        <v>713</v>
      </c>
      <c r="L79" s="379"/>
      <c r="M79" s="393">
        <v>800</v>
      </c>
      <c r="N79" s="380">
        <v>200</v>
      </c>
      <c r="O79" s="381"/>
    </row>
    <row r="80" spans="1:15" s="12" customFormat="1" ht="16.5" customHeight="1">
      <c r="A80" s="359">
        <v>71</v>
      </c>
      <c r="B80" s="360"/>
      <c r="C80" s="361" t="s">
        <v>648</v>
      </c>
      <c r="D80" s="360"/>
      <c r="E80" s="362" t="s">
        <v>601</v>
      </c>
      <c r="F80" s="360">
        <v>2300</v>
      </c>
      <c r="G80" s="362" t="s">
        <v>2306</v>
      </c>
      <c r="H80" s="100"/>
      <c r="I80" s="369">
        <v>71</v>
      </c>
      <c r="J80" s="382"/>
      <c r="K80" s="383" t="s">
        <v>714</v>
      </c>
      <c r="L80" s="389"/>
      <c r="M80" s="394">
        <v>800</v>
      </c>
      <c r="N80" s="390">
        <v>200</v>
      </c>
      <c r="O80" s="391"/>
    </row>
    <row r="81" spans="1:15" s="12" customFormat="1" ht="16.5" customHeight="1">
      <c r="A81" s="356">
        <v>72</v>
      </c>
      <c r="B81" s="363"/>
      <c r="C81" s="92" t="s">
        <v>649</v>
      </c>
      <c r="D81" s="363"/>
      <c r="E81" s="363">
        <v>1470</v>
      </c>
      <c r="F81" s="363">
        <v>367</v>
      </c>
      <c r="G81" s="364"/>
      <c r="H81" s="100"/>
      <c r="I81" s="373">
        <v>72</v>
      </c>
      <c r="J81" s="377"/>
      <c r="K81" s="378" t="s">
        <v>715</v>
      </c>
      <c r="L81" s="379"/>
      <c r="M81" s="393">
        <v>1360</v>
      </c>
      <c r="N81" s="380">
        <v>340</v>
      </c>
      <c r="O81" s="381"/>
    </row>
    <row r="82" spans="1:15" s="12" customFormat="1" ht="16.5" customHeight="1">
      <c r="A82" s="359">
        <v>73</v>
      </c>
      <c r="B82" s="360"/>
      <c r="C82" s="361" t="s">
        <v>650</v>
      </c>
      <c r="D82" s="360"/>
      <c r="E82" s="360">
        <v>1480</v>
      </c>
      <c r="F82" s="360">
        <v>370</v>
      </c>
      <c r="G82" s="362"/>
      <c r="H82" s="100"/>
      <c r="I82" s="369">
        <v>73</v>
      </c>
      <c r="J82" s="382"/>
      <c r="K82" s="383" t="s">
        <v>716</v>
      </c>
      <c r="L82" s="389"/>
      <c r="M82" s="394">
        <v>1480</v>
      </c>
      <c r="N82" s="390">
        <v>370</v>
      </c>
      <c r="O82" s="391"/>
    </row>
    <row r="83" spans="1:15" s="12" customFormat="1" ht="16.5" customHeight="1">
      <c r="A83" s="356">
        <v>74</v>
      </c>
      <c r="B83" s="363"/>
      <c r="C83" s="92" t="s">
        <v>651</v>
      </c>
      <c r="D83" s="363"/>
      <c r="E83" s="364" t="s">
        <v>601</v>
      </c>
      <c r="F83" s="363">
        <v>1875</v>
      </c>
      <c r="G83" s="364" t="s">
        <v>2306</v>
      </c>
      <c r="H83" s="100"/>
      <c r="I83" s="373">
        <v>74</v>
      </c>
      <c r="J83" s="377"/>
      <c r="K83" s="378" t="s">
        <v>717</v>
      </c>
      <c r="L83" s="379"/>
      <c r="M83" s="393">
        <v>720</v>
      </c>
      <c r="N83" s="380">
        <v>180</v>
      </c>
      <c r="O83" s="381"/>
    </row>
    <row r="84" spans="1:15" s="12" customFormat="1" ht="16.5" customHeight="1">
      <c r="A84" s="359">
        <v>75</v>
      </c>
      <c r="B84" s="360"/>
      <c r="C84" s="361" t="s">
        <v>652</v>
      </c>
      <c r="D84" s="360"/>
      <c r="E84" s="360">
        <v>1680</v>
      </c>
      <c r="F84" s="360">
        <v>420</v>
      </c>
      <c r="G84" s="362"/>
      <c r="H84" s="100"/>
      <c r="I84" s="369">
        <v>75</v>
      </c>
      <c r="J84" s="382"/>
      <c r="K84" s="383" t="s">
        <v>2376</v>
      </c>
      <c r="L84" s="389"/>
      <c r="M84" s="395" t="s">
        <v>601</v>
      </c>
      <c r="N84" s="390">
        <v>2400</v>
      </c>
      <c r="O84" s="391" t="s">
        <v>606</v>
      </c>
    </row>
    <row r="85" spans="1:15" s="12" customFormat="1" ht="16.5" customHeight="1">
      <c r="A85" s="356">
        <v>76</v>
      </c>
      <c r="B85" s="363"/>
      <c r="C85" s="92" t="s">
        <v>654</v>
      </c>
      <c r="D85" s="363"/>
      <c r="E85" s="363">
        <v>1360</v>
      </c>
      <c r="F85" s="363">
        <v>340</v>
      </c>
      <c r="G85" s="364"/>
      <c r="H85" s="100"/>
      <c r="I85" s="373">
        <v>76</v>
      </c>
      <c r="J85" s="234"/>
      <c r="K85" s="374" t="s">
        <v>719</v>
      </c>
      <c r="L85" s="375"/>
      <c r="M85" s="376">
        <v>1600</v>
      </c>
      <c r="N85" s="375">
        <v>400</v>
      </c>
      <c r="O85" s="376"/>
    </row>
    <row r="86" spans="1:15" s="12" customFormat="1" ht="16.5" customHeight="1">
      <c r="A86" s="359">
        <v>77</v>
      </c>
      <c r="B86" s="360"/>
      <c r="C86" s="361" t="s">
        <v>655</v>
      </c>
      <c r="D86" s="360"/>
      <c r="E86" s="362" t="s">
        <v>601</v>
      </c>
      <c r="F86" s="360">
        <v>2000</v>
      </c>
      <c r="G86" s="362" t="s">
        <v>2306</v>
      </c>
      <c r="H86" s="100"/>
      <c r="I86" s="369">
        <v>77</v>
      </c>
      <c r="J86" s="382"/>
      <c r="K86" s="383" t="s">
        <v>720</v>
      </c>
      <c r="L86" s="389"/>
      <c r="M86" s="395" t="s">
        <v>601</v>
      </c>
      <c r="N86" s="390">
        <v>1800</v>
      </c>
      <c r="O86" s="391" t="s">
        <v>2377</v>
      </c>
    </row>
    <row r="87" spans="1:15" s="12" customFormat="1" ht="16.5" customHeight="1">
      <c r="A87" s="356">
        <v>78</v>
      </c>
      <c r="B87" s="363"/>
      <c r="C87" s="92" t="s">
        <v>656</v>
      </c>
      <c r="D87" s="363"/>
      <c r="E87" s="364" t="s">
        <v>601</v>
      </c>
      <c r="F87" s="363">
        <v>2300</v>
      </c>
      <c r="G87" s="364" t="s">
        <v>2306</v>
      </c>
      <c r="H87" s="100"/>
      <c r="I87" s="373">
        <v>78</v>
      </c>
      <c r="J87" s="377"/>
      <c r="K87" s="378" t="s">
        <v>721</v>
      </c>
      <c r="L87" s="379"/>
      <c r="M87" s="396" t="s">
        <v>601</v>
      </c>
      <c r="N87" s="380">
        <v>2050</v>
      </c>
      <c r="O87" s="381" t="s">
        <v>2377</v>
      </c>
    </row>
    <row r="88" spans="1:15" s="12" customFormat="1" ht="16.5" customHeight="1">
      <c r="A88" s="359">
        <v>79</v>
      </c>
      <c r="B88" s="360"/>
      <c r="C88" s="361" t="s">
        <v>657</v>
      </c>
      <c r="D88" s="360"/>
      <c r="E88" s="362" t="s">
        <v>601</v>
      </c>
      <c r="F88" s="360">
        <v>2250</v>
      </c>
      <c r="G88" s="362" t="s">
        <v>2306</v>
      </c>
      <c r="H88" s="100"/>
      <c r="I88" s="369">
        <v>79</v>
      </c>
      <c r="J88" s="382"/>
      <c r="K88" s="383" t="s">
        <v>722</v>
      </c>
      <c r="L88" s="389"/>
      <c r="M88" s="395" t="s">
        <v>601</v>
      </c>
      <c r="N88" s="390">
        <v>1800</v>
      </c>
      <c r="O88" s="391" t="s">
        <v>2377</v>
      </c>
    </row>
    <row r="89" spans="1:15" s="12" customFormat="1" ht="16.5" customHeight="1">
      <c r="A89" s="356">
        <v>80</v>
      </c>
      <c r="B89" s="363"/>
      <c r="C89" s="92" t="s">
        <v>658</v>
      </c>
      <c r="D89" s="363"/>
      <c r="E89" s="363">
        <v>2400</v>
      </c>
      <c r="F89" s="363">
        <v>600</v>
      </c>
      <c r="G89" s="364"/>
      <c r="H89" s="100"/>
      <c r="I89" s="373">
        <v>80</v>
      </c>
      <c r="J89" s="234"/>
      <c r="K89" s="374" t="s">
        <v>723</v>
      </c>
      <c r="L89" s="375"/>
      <c r="M89" s="376" t="s">
        <v>601</v>
      </c>
      <c r="N89" s="375">
        <v>1700</v>
      </c>
      <c r="O89" s="376" t="s">
        <v>606</v>
      </c>
    </row>
    <row r="90" spans="1:15" s="12" customFormat="1" ht="16.5" customHeight="1">
      <c r="A90" s="359">
        <v>81</v>
      </c>
      <c r="B90" s="360"/>
      <c r="C90" s="361" t="s">
        <v>2352</v>
      </c>
      <c r="D90" s="360"/>
      <c r="E90" s="362" t="s">
        <v>601</v>
      </c>
      <c r="F90" s="360">
        <v>1850</v>
      </c>
      <c r="G90" s="362" t="s">
        <v>606</v>
      </c>
      <c r="H90" s="100"/>
      <c r="I90" s="369">
        <v>81</v>
      </c>
      <c r="J90" s="323"/>
      <c r="K90" s="370" t="s">
        <v>2378</v>
      </c>
      <c r="L90" s="371"/>
      <c r="M90" s="372" t="s">
        <v>601</v>
      </c>
      <c r="N90" s="371">
        <v>1950</v>
      </c>
      <c r="O90" s="372" t="s">
        <v>606</v>
      </c>
    </row>
    <row r="91" spans="1:15" s="12" customFormat="1" ht="16.5" customHeight="1">
      <c r="A91" s="356">
        <v>82</v>
      </c>
      <c r="B91" s="363"/>
      <c r="C91" s="92" t="s">
        <v>659</v>
      </c>
      <c r="D91" s="363"/>
      <c r="E91" s="363">
        <v>1200</v>
      </c>
      <c r="F91" s="363">
        <v>300</v>
      </c>
      <c r="G91" s="364"/>
      <c r="H91" s="100"/>
      <c r="I91" s="373">
        <v>82</v>
      </c>
      <c r="J91" s="234"/>
      <c r="K91" s="374" t="s">
        <v>724</v>
      </c>
      <c r="L91" s="375"/>
      <c r="M91" s="375">
        <v>1480</v>
      </c>
      <c r="N91" s="375">
        <v>370</v>
      </c>
      <c r="O91" s="376"/>
    </row>
    <row r="92" spans="1:15" s="12" customFormat="1" ht="16.5" customHeight="1">
      <c r="A92" s="359">
        <v>83</v>
      </c>
      <c r="B92" s="360"/>
      <c r="C92" s="361" t="s">
        <v>660</v>
      </c>
      <c r="D92" s="360"/>
      <c r="E92" s="360">
        <v>1600</v>
      </c>
      <c r="F92" s="360">
        <v>400</v>
      </c>
      <c r="G92" s="362"/>
      <c r="H92" s="100"/>
      <c r="I92" s="369">
        <v>83</v>
      </c>
      <c r="J92" s="323"/>
      <c r="K92" s="370" t="s">
        <v>725</v>
      </c>
      <c r="L92" s="371"/>
      <c r="M92" s="371">
        <v>1280</v>
      </c>
      <c r="N92" s="371">
        <v>320</v>
      </c>
      <c r="O92" s="372"/>
    </row>
    <row r="93" spans="1:15" s="12" customFormat="1" ht="16.5" customHeight="1">
      <c r="A93" s="356">
        <v>84</v>
      </c>
      <c r="B93" s="363"/>
      <c r="C93" s="92" t="s">
        <v>2353</v>
      </c>
      <c r="D93" s="363"/>
      <c r="E93" s="363">
        <v>800</v>
      </c>
      <c r="F93" s="363">
        <v>200</v>
      </c>
      <c r="G93" s="364"/>
      <c r="H93" s="100"/>
      <c r="I93" s="373">
        <v>84</v>
      </c>
      <c r="J93" s="234"/>
      <c r="K93" s="374" t="s">
        <v>2379</v>
      </c>
      <c r="L93" s="375"/>
      <c r="M93" s="376" t="s">
        <v>601</v>
      </c>
      <c r="N93" s="375">
        <v>0</v>
      </c>
      <c r="O93" s="376" t="s">
        <v>2355</v>
      </c>
    </row>
    <row r="94" spans="1:15" s="12" customFormat="1" ht="16.5" customHeight="1">
      <c r="A94" s="359">
        <v>85</v>
      </c>
      <c r="B94" s="360"/>
      <c r="C94" s="361" t="s">
        <v>661</v>
      </c>
      <c r="D94" s="360"/>
      <c r="E94" s="360">
        <v>1240</v>
      </c>
      <c r="F94" s="360">
        <v>310</v>
      </c>
      <c r="G94" s="362"/>
      <c r="H94" s="100"/>
      <c r="I94" s="369">
        <v>85</v>
      </c>
      <c r="J94" s="397"/>
      <c r="K94" s="398" t="s">
        <v>726</v>
      </c>
      <c r="L94" s="399" t="s">
        <v>663</v>
      </c>
      <c r="M94" s="400" t="s">
        <v>601</v>
      </c>
      <c r="N94" s="399">
        <v>256</v>
      </c>
      <c r="O94" s="400" t="s">
        <v>2080</v>
      </c>
    </row>
    <row r="95" spans="1:15" s="12" customFormat="1" ht="16.5" customHeight="1">
      <c r="A95" s="356">
        <v>86</v>
      </c>
      <c r="B95" s="363"/>
      <c r="C95" s="92" t="s">
        <v>2354</v>
      </c>
      <c r="D95" s="363"/>
      <c r="E95" s="364" t="s">
        <v>601</v>
      </c>
      <c r="F95" s="363">
        <v>0</v>
      </c>
      <c r="G95" s="364" t="s">
        <v>2355</v>
      </c>
      <c r="H95" s="100"/>
      <c r="I95" s="373"/>
      <c r="J95" s="234"/>
      <c r="K95" s="374"/>
      <c r="L95" s="375"/>
      <c r="M95" s="375"/>
      <c r="N95" s="375"/>
      <c r="O95" s="376"/>
    </row>
    <row r="96" spans="1:15" s="12" customFormat="1" ht="16.5" customHeight="1">
      <c r="A96" s="359">
        <v>87</v>
      </c>
      <c r="B96" s="360"/>
      <c r="C96" s="361" t="s">
        <v>662</v>
      </c>
      <c r="D96" s="360" t="s">
        <v>2307</v>
      </c>
      <c r="E96" s="362" t="s">
        <v>601</v>
      </c>
      <c r="F96" s="360">
        <v>256</v>
      </c>
      <c r="G96" s="362" t="s">
        <v>2305</v>
      </c>
      <c r="H96" s="100"/>
      <c r="I96" s="369"/>
      <c r="J96" s="382"/>
      <c r="K96" s="383"/>
      <c r="L96" s="389"/>
      <c r="M96" s="390"/>
      <c r="N96" s="390"/>
      <c r="O96" s="391"/>
    </row>
    <row r="97" spans="8:8" ht="16.5" customHeight="1">
      <c r="H97" s="17"/>
    </row>
    <row r="98" spans="8:8" ht="16.5" customHeight="1">
      <c r="H98" s="17"/>
    </row>
    <row r="99" spans="8:8" ht="16.5" customHeight="1">
      <c r="H99" s="17"/>
    </row>
    <row r="100" spans="8:8" ht="16.5" customHeight="1">
      <c r="H100" s="17"/>
    </row>
    <row r="101" spans="8:8" ht="16.5" customHeight="1">
      <c r="H101" s="17"/>
    </row>
    <row r="102" spans="8:8" ht="16.5" customHeight="1">
      <c r="H102" s="17"/>
    </row>
    <row r="103" spans="8:8" ht="16.5" customHeight="1">
      <c r="H103" s="17"/>
    </row>
    <row r="104" spans="8:8" ht="16.5" customHeight="1">
      <c r="H104" s="17"/>
    </row>
    <row r="105" spans="8:8" ht="16.5" customHeight="1">
      <c r="H105" s="17"/>
    </row>
    <row r="106" spans="8:8" ht="16.5" customHeight="1">
      <c r="H106" s="17"/>
    </row>
    <row r="107" spans="8:8" ht="16.5" customHeight="1">
      <c r="H107" s="17"/>
    </row>
    <row r="108" spans="8:8" ht="16.5" customHeight="1">
      <c r="H108" s="17"/>
    </row>
    <row r="109" spans="8:8" ht="16.5" customHeight="1">
      <c r="H109" s="17"/>
    </row>
  </sheetData>
  <autoFilter ref="A9:O9"/>
  <phoneticPr fontId="4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3"/>
  <sheetViews>
    <sheetView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A2" sqref="A2"/>
    </sheetView>
  </sheetViews>
  <sheetFormatPr defaultRowHeight="16.5" customHeight="1"/>
  <cols>
    <col min="1" max="1" width="7.375" customWidth="1"/>
    <col min="2" max="2" width="6.625" style="101" customWidth="1"/>
    <col min="3" max="3" width="23.75" bestFit="1" customWidth="1"/>
    <col min="4" max="4" width="11.375" customWidth="1"/>
    <col min="7" max="7" width="13" bestFit="1" customWidth="1"/>
    <col min="8" max="9" width="7.375" customWidth="1"/>
    <col min="10" max="10" width="20.875" bestFit="1" customWidth="1"/>
    <col min="11" max="11" width="13.875" customWidth="1"/>
  </cols>
  <sheetData>
    <row r="1" spans="1:18" ht="16.5" customHeight="1">
      <c r="A1" s="300" t="s">
        <v>727</v>
      </c>
      <c r="D1" s="102"/>
      <c r="E1" s="110"/>
      <c r="F1" s="111"/>
      <c r="G1" s="105"/>
      <c r="H1" s="105"/>
      <c r="I1" s="105"/>
      <c r="J1" s="115"/>
      <c r="K1" s="117"/>
    </row>
    <row r="2" spans="1:18" ht="16.5" customHeight="1">
      <c r="A2" s="109"/>
      <c r="D2" s="102"/>
      <c r="E2" s="110"/>
      <c r="F2" s="111"/>
      <c r="G2" s="105"/>
      <c r="H2" s="105"/>
      <c r="I2" s="105"/>
      <c r="J2" s="115"/>
      <c r="K2" s="117"/>
    </row>
    <row r="3" spans="1:18" ht="16.5" customHeight="1">
      <c r="A3" s="109"/>
      <c r="D3" s="102"/>
      <c r="E3" s="110"/>
      <c r="F3" s="111"/>
      <c r="G3" s="105"/>
      <c r="H3" s="105"/>
      <c r="I3" s="105"/>
      <c r="J3" s="115"/>
      <c r="K3" s="117"/>
    </row>
    <row r="4" spans="1:18" ht="16.5" customHeight="1">
      <c r="A4" s="109"/>
      <c r="C4" s="120">
        <f>COUNTA(服!$B$8:$B$353)</f>
        <v>0</v>
      </c>
      <c r="D4" s="102"/>
      <c r="E4" s="110"/>
      <c r="F4" s="111"/>
      <c r="G4" s="105"/>
      <c r="H4" s="105"/>
      <c r="I4" s="105"/>
      <c r="J4" s="115"/>
      <c r="K4" s="117"/>
    </row>
    <row r="5" spans="1:18" ht="16.5" customHeight="1">
      <c r="A5" s="109"/>
      <c r="D5" s="115"/>
      <c r="E5" s="110"/>
      <c r="F5" s="111"/>
      <c r="G5" s="105"/>
      <c r="H5" s="105"/>
      <c r="I5" s="105"/>
      <c r="J5" s="115"/>
      <c r="K5" s="117"/>
    </row>
    <row r="6" spans="1:18" ht="16.5" customHeight="1">
      <c r="A6" s="2" t="s">
        <v>1</v>
      </c>
      <c r="B6" s="342" t="s">
        <v>529</v>
      </c>
      <c r="C6" s="2" t="s">
        <v>2387</v>
      </c>
      <c r="D6" s="2" t="s">
        <v>530</v>
      </c>
      <c r="E6" s="343" t="s">
        <v>545</v>
      </c>
      <c r="F6" s="235" t="s">
        <v>547</v>
      </c>
      <c r="G6" s="2" t="s">
        <v>548</v>
      </c>
      <c r="H6" s="2" t="s">
        <v>2388</v>
      </c>
      <c r="I6" s="2" t="s">
        <v>2389</v>
      </c>
      <c r="J6" s="2" t="s">
        <v>728</v>
      </c>
      <c r="K6" s="235" t="s">
        <v>2380</v>
      </c>
      <c r="L6" s="235" t="s">
        <v>2381</v>
      </c>
      <c r="M6" s="235" t="s">
        <v>2382</v>
      </c>
      <c r="N6" s="235" t="s">
        <v>2383</v>
      </c>
      <c r="O6" s="235" t="s">
        <v>2384</v>
      </c>
      <c r="P6" s="235" t="s">
        <v>2385</v>
      </c>
      <c r="Q6" s="235" t="s">
        <v>2386</v>
      </c>
      <c r="R6" s="235" t="s">
        <v>572</v>
      </c>
    </row>
    <row r="7" spans="1:18" ht="16.5" customHeight="1">
      <c r="A7" s="2"/>
      <c r="B7" s="342"/>
      <c r="C7" s="2"/>
      <c r="D7" s="2"/>
      <c r="E7" s="343"/>
      <c r="F7" s="235"/>
      <c r="G7" s="2"/>
      <c r="H7" s="2"/>
      <c r="I7" s="2"/>
      <c r="J7" s="2"/>
      <c r="K7" s="235"/>
      <c r="L7" s="235"/>
      <c r="M7" s="235"/>
      <c r="N7" s="235"/>
      <c r="O7" s="235"/>
      <c r="P7" s="235"/>
      <c r="Q7" s="235"/>
      <c r="R7" s="235"/>
    </row>
    <row r="8" spans="1:18" ht="16.5" customHeight="1">
      <c r="A8" s="344">
        <v>1</v>
      </c>
      <c r="B8" s="344"/>
      <c r="C8" s="345" t="s">
        <v>729</v>
      </c>
      <c r="D8" s="346" t="s">
        <v>730</v>
      </c>
      <c r="E8" s="347" t="s">
        <v>546</v>
      </c>
      <c r="F8" s="348">
        <v>0</v>
      </c>
      <c r="G8" s="349" t="s">
        <v>731</v>
      </c>
      <c r="H8" s="24" t="s">
        <v>2908</v>
      </c>
      <c r="I8" s="24" t="s">
        <v>2908</v>
      </c>
      <c r="J8" s="346"/>
      <c r="K8" s="350" t="s">
        <v>732</v>
      </c>
      <c r="L8" s="350" t="s">
        <v>732</v>
      </c>
      <c r="M8" s="350" t="s">
        <v>732</v>
      </c>
      <c r="N8" s="350" t="s">
        <v>732</v>
      </c>
      <c r="O8" s="350" t="s">
        <v>732</v>
      </c>
      <c r="P8" s="350" t="s">
        <v>732</v>
      </c>
      <c r="Q8" s="350" t="s">
        <v>732</v>
      </c>
      <c r="R8" s="350" t="s">
        <v>732</v>
      </c>
    </row>
    <row r="9" spans="1:18" ht="16.5" customHeight="1">
      <c r="A9" s="108">
        <v>2</v>
      </c>
      <c r="B9" s="108"/>
      <c r="C9" s="92" t="s">
        <v>733</v>
      </c>
      <c r="D9" s="116" t="s">
        <v>2504</v>
      </c>
      <c r="E9" s="351">
        <v>340</v>
      </c>
      <c r="F9" s="318">
        <f t="shared" ref="F9:F72" si="0">ROUNDDOWN(E9/4,0)</f>
        <v>85</v>
      </c>
      <c r="G9" s="106"/>
      <c r="H9" s="68" t="s">
        <v>2902</v>
      </c>
      <c r="I9" s="68" t="s">
        <v>2902</v>
      </c>
      <c r="J9" s="116"/>
      <c r="K9" s="319">
        <f t="shared" ref="K9:K40" si="1">ROUNDDOWN(F9*2.9844,0)</f>
        <v>253</v>
      </c>
      <c r="L9" s="319">
        <f t="shared" ref="L9:L40" si="2">ROUNDDOWN(F9*2.9,0)</f>
        <v>246</v>
      </c>
      <c r="M9" s="319">
        <f t="shared" ref="M9:M40" si="3">ROUNDDOWN(F9*2.85,0)</f>
        <v>242</v>
      </c>
      <c r="N9" s="319">
        <f t="shared" ref="N9:N40" si="4">ROUNDDOWN(F9*2.8,0)</f>
        <v>238</v>
      </c>
      <c r="O9" s="319">
        <f t="shared" ref="O9:O40" si="5">ROUNDDOWN(F9*2.75,0)</f>
        <v>233</v>
      </c>
      <c r="P9" s="319">
        <f t="shared" ref="P9:P40" si="6">ROUNDDOWN(F9*2.5,0)</f>
        <v>212</v>
      </c>
      <c r="Q9" s="319">
        <f t="shared" ref="Q9:Q40" si="7">ROUNDDOWN(F9*2,0)</f>
        <v>170</v>
      </c>
      <c r="R9" s="319">
        <f t="shared" ref="R9:R40" si="8">ROUNDDOWN(F9*0,0)</f>
        <v>0</v>
      </c>
    </row>
    <row r="10" spans="1:18" ht="16.5" customHeight="1">
      <c r="A10" s="344">
        <v>3</v>
      </c>
      <c r="B10" s="344"/>
      <c r="C10" s="345" t="s">
        <v>734</v>
      </c>
      <c r="D10" s="346" t="s">
        <v>2504</v>
      </c>
      <c r="E10" s="352">
        <v>340</v>
      </c>
      <c r="F10" s="353">
        <f t="shared" si="0"/>
        <v>85</v>
      </c>
      <c r="G10" s="349"/>
      <c r="H10" s="23" t="s">
        <v>2900</v>
      </c>
      <c r="I10" s="23" t="s">
        <v>2900</v>
      </c>
      <c r="J10" s="346"/>
      <c r="K10" s="354">
        <f t="shared" si="1"/>
        <v>253</v>
      </c>
      <c r="L10" s="354">
        <f t="shared" si="2"/>
        <v>246</v>
      </c>
      <c r="M10" s="354">
        <f t="shared" si="3"/>
        <v>242</v>
      </c>
      <c r="N10" s="354">
        <f t="shared" si="4"/>
        <v>238</v>
      </c>
      <c r="O10" s="354">
        <f t="shared" si="5"/>
        <v>233</v>
      </c>
      <c r="P10" s="354">
        <f t="shared" si="6"/>
        <v>212</v>
      </c>
      <c r="Q10" s="354">
        <f t="shared" si="7"/>
        <v>170</v>
      </c>
      <c r="R10" s="354">
        <f t="shared" si="8"/>
        <v>0</v>
      </c>
    </row>
    <row r="11" spans="1:18" ht="16.5" customHeight="1">
      <c r="A11" s="108">
        <v>4</v>
      </c>
      <c r="B11" s="108"/>
      <c r="C11" s="92" t="s">
        <v>735</v>
      </c>
      <c r="D11" s="116" t="s">
        <v>2504</v>
      </c>
      <c r="E11" s="351">
        <v>340</v>
      </c>
      <c r="F11" s="318">
        <f t="shared" si="0"/>
        <v>85</v>
      </c>
      <c r="G11" s="106"/>
      <c r="H11" s="29" t="s">
        <v>2906</v>
      </c>
      <c r="I11" s="29" t="s">
        <v>2906</v>
      </c>
      <c r="J11" s="116"/>
      <c r="K11" s="319">
        <f t="shared" si="1"/>
        <v>253</v>
      </c>
      <c r="L11" s="319">
        <f t="shared" si="2"/>
        <v>246</v>
      </c>
      <c r="M11" s="319">
        <f t="shared" si="3"/>
        <v>242</v>
      </c>
      <c r="N11" s="319">
        <f t="shared" si="4"/>
        <v>238</v>
      </c>
      <c r="O11" s="319">
        <f t="shared" si="5"/>
        <v>233</v>
      </c>
      <c r="P11" s="319">
        <f t="shared" si="6"/>
        <v>212</v>
      </c>
      <c r="Q11" s="319">
        <f t="shared" si="7"/>
        <v>170</v>
      </c>
      <c r="R11" s="319">
        <f t="shared" si="8"/>
        <v>0</v>
      </c>
    </row>
    <row r="12" spans="1:18" ht="16.5" customHeight="1">
      <c r="A12" s="344">
        <v>5</v>
      </c>
      <c r="B12" s="344"/>
      <c r="C12" s="345" t="s">
        <v>736</v>
      </c>
      <c r="D12" s="346" t="s">
        <v>2504</v>
      </c>
      <c r="E12" s="352">
        <v>340</v>
      </c>
      <c r="F12" s="353">
        <f t="shared" si="0"/>
        <v>85</v>
      </c>
      <c r="G12" s="349"/>
      <c r="H12" s="78" t="s">
        <v>2910</v>
      </c>
      <c r="I12" s="78" t="s">
        <v>2911</v>
      </c>
      <c r="J12" s="346"/>
      <c r="K12" s="354">
        <f t="shared" si="1"/>
        <v>253</v>
      </c>
      <c r="L12" s="354">
        <f t="shared" si="2"/>
        <v>246</v>
      </c>
      <c r="M12" s="354">
        <f t="shared" si="3"/>
        <v>242</v>
      </c>
      <c r="N12" s="354">
        <f t="shared" si="4"/>
        <v>238</v>
      </c>
      <c r="O12" s="354">
        <f t="shared" si="5"/>
        <v>233</v>
      </c>
      <c r="P12" s="354">
        <f t="shared" si="6"/>
        <v>212</v>
      </c>
      <c r="Q12" s="354">
        <f t="shared" si="7"/>
        <v>170</v>
      </c>
      <c r="R12" s="354">
        <f t="shared" si="8"/>
        <v>0</v>
      </c>
    </row>
    <row r="13" spans="1:18" ht="16.5" customHeight="1">
      <c r="A13" s="108">
        <v>6</v>
      </c>
      <c r="B13" s="108"/>
      <c r="C13" s="92" t="s">
        <v>737</v>
      </c>
      <c r="D13" s="116" t="s">
        <v>2504</v>
      </c>
      <c r="E13" s="351">
        <v>340</v>
      </c>
      <c r="F13" s="318">
        <f t="shared" si="0"/>
        <v>85</v>
      </c>
      <c r="G13" s="106"/>
      <c r="H13" s="73" t="s">
        <v>558</v>
      </c>
      <c r="I13" s="73" t="s">
        <v>558</v>
      </c>
      <c r="J13" s="116"/>
      <c r="K13" s="319">
        <f t="shared" si="1"/>
        <v>253</v>
      </c>
      <c r="L13" s="319">
        <f t="shared" si="2"/>
        <v>246</v>
      </c>
      <c r="M13" s="319">
        <f t="shared" si="3"/>
        <v>242</v>
      </c>
      <c r="N13" s="319">
        <f t="shared" si="4"/>
        <v>238</v>
      </c>
      <c r="O13" s="319">
        <f t="shared" si="5"/>
        <v>233</v>
      </c>
      <c r="P13" s="319">
        <f t="shared" si="6"/>
        <v>212</v>
      </c>
      <c r="Q13" s="319">
        <f t="shared" si="7"/>
        <v>170</v>
      </c>
      <c r="R13" s="319">
        <f t="shared" si="8"/>
        <v>0</v>
      </c>
    </row>
    <row r="14" spans="1:18" ht="16.5" customHeight="1">
      <c r="A14" s="344">
        <v>7</v>
      </c>
      <c r="B14" s="344"/>
      <c r="C14" s="345" t="s">
        <v>738</v>
      </c>
      <c r="D14" s="346" t="s">
        <v>2504</v>
      </c>
      <c r="E14" s="352">
        <v>340</v>
      </c>
      <c r="F14" s="353">
        <f t="shared" si="0"/>
        <v>85</v>
      </c>
      <c r="G14" s="349"/>
      <c r="H14" s="24" t="s">
        <v>2908</v>
      </c>
      <c r="I14" s="24" t="s">
        <v>2908</v>
      </c>
      <c r="J14" s="346"/>
      <c r="K14" s="354">
        <f t="shared" si="1"/>
        <v>253</v>
      </c>
      <c r="L14" s="354">
        <f t="shared" si="2"/>
        <v>246</v>
      </c>
      <c r="M14" s="354">
        <f t="shared" si="3"/>
        <v>242</v>
      </c>
      <c r="N14" s="354">
        <f t="shared" si="4"/>
        <v>238</v>
      </c>
      <c r="O14" s="354">
        <f t="shared" si="5"/>
        <v>233</v>
      </c>
      <c r="P14" s="354">
        <f t="shared" si="6"/>
        <v>212</v>
      </c>
      <c r="Q14" s="354">
        <f t="shared" si="7"/>
        <v>170</v>
      </c>
      <c r="R14" s="354">
        <f t="shared" si="8"/>
        <v>0</v>
      </c>
    </row>
    <row r="15" spans="1:18" ht="16.5" customHeight="1">
      <c r="A15" s="108">
        <v>8</v>
      </c>
      <c r="B15" s="108"/>
      <c r="C15" s="92" t="s">
        <v>739</v>
      </c>
      <c r="D15" s="116" t="s">
        <v>2504</v>
      </c>
      <c r="E15" s="351">
        <v>340</v>
      </c>
      <c r="F15" s="318">
        <f t="shared" si="0"/>
        <v>85</v>
      </c>
      <c r="G15" s="106"/>
      <c r="H15" s="20" t="s">
        <v>2909</v>
      </c>
      <c r="I15" s="20" t="s">
        <v>2909</v>
      </c>
      <c r="J15" s="116"/>
      <c r="K15" s="319">
        <f t="shared" si="1"/>
        <v>253</v>
      </c>
      <c r="L15" s="319">
        <f t="shared" si="2"/>
        <v>246</v>
      </c>
      <c r="M15" s="319">
        <f t="shared" si="3"/>
        <v>242</v>
      </c>
      <c r="N15" s="319">
        <f t="shared" si="4"/>
        <v>238</v>
      </c>
      <c r="O15" s="319">
        <f t="shared" si="5"/>
        <v>233</v>
      </c>
      <c r="P15" s="319">
        <f t="shared" si="6"/>
        <v>212</v>
      </c>
      <c r="Q15" s="319">
        <f t="shared" si="7"/>
        <v>170</v>
      </c>
      <c r="R15" s="319">
        <f t="shared" si="8"/>
        <v>0</v>
      </c>
    </row>
    <row r="16" spans="1:18" ht="16.5" customHeight="1">
      <c r="A16" s="344">
        <v>9</v>
      </c>
      <c r="B16" s="344"/>
      <c r="C16" s="345" t="s">
        <v>740</v>
      </c>
      <c r="D16" s="346" t="s">
        <v>2504</v>
      </c>
      <c r="E16" s="352">
        <v>340</v>
      </c>
      <c r="F16" s="353">
        <f t="shared" si="0"/>
        <v>85</v>
      </c>
      <c r="G16" s="349"/>
      <c r="H16" s="25" t="s">
        <v>2901</v>
      </c>
      <c r="I16" s="25" t="s">
        <v>2901</v>
      </c>
      <c r="J16" s="346"/>
      <c r="K16" s="354">
        <f t="shared" si="1"/>
        <v>253</v>
      </c>
      <c r="L16" s="354">
        <f t="shared" si="2"/>
        <v>246</v>
      </c>
      <c r="M16" s="354">
        <f t="shared" si="3"/>
        <v>242</v>
      </c>
      <c r="N16" s="354">
        <f t="shared" si="4"/>
        <v>238</v>
      </c>
      <c r="O16" s="354">
        <f t="shared" si="5"/>
        <v>233</v>
      </c>
      <c r="P16" s="354">
        <f t="shared" si="6"/>
        <v>212</v>
      </c>
      <c r="Q16" s="354">
        <f t="shared" si="7"/>
        <v>170</v>
      </c>
      <c r="R16" s="354">
        <f t="shared" si="8"/>
        <v>0</v>
      </c>
    </row>
    <row r="17" spans="1:18" ht="16.5" customHeight="1">
      <c r="A17" s="108">
        <v>10</v>
      </c>
      <c r="B17" s="108"/>
      <c r="C17" s="92" t="s">
        <v>741</v>
      </c>
      <c r="D17" s="116" t="s">
        <v>2504</v>
      </c>
      <c r="E17" s="351">
        <v>340</v>
      </c>
      <c r="F17" s="318">
        <f t="shared" si="0"/>
        <v>85</v>
      </c>
      <c r="G17" s="106"/>
      <c r="H17" s="68" t="s">
        <v>2902</v>
      </c>
      <c r="I17" s="22" t="s">
        <v>2905</v>
      </c>
      <c r="J17" s="116"/>
      <c r="K17" s="319">
        <f t="shared" si="1"/>
        <v>253</v>
      </c>
      <c r="L17" s="319">
        <f t="shared" si="2"/>
        <v>246</v>
      </c>
      <c r="M17" s="319">
        <f t="shared" si="3"/>
        <v>242</v>
      </c>
      <c r="N17" s="319">
        <f t="shared" si="4"/>
        <v>238</v>
      </c>
      <c r="O17" s="319">
        <f t="shared" si="5"/>
        <v>233</v>
      </c>
      <c r="P17" s="319">
        <f t="shared" si="6"/>
        <v>212</v>
      </c>
      <c r="Q17" s="319">
        <f t="shared" si="7"/>
        <v>170</v>
      </c>
      <c r="R17" s="319">
        <f t="shared" si="8"/>
        <v>0</v>
      </c>
    </row>
    <row r="18" spans="1:18" ht="16.5" customHeight="1">
      <c r="A18" s="344">
        <v>11</v>
      </c>
      <c r="B18" s="344"/>
      <c r="C18" s="345" t="s">
        <v>742</v>
      </c>
      <c r="D18" s="346" t="s">
        <v>2504</v>
      </c>
      <c r="E18" s="352">
        <v>360</v>
      </c>
      <c r="F18" s="353">
        <f t="shared" si="0"/>
        <v>90</v>
      </c>
      <c r="G18" s="349"/>
      <c r="H18" s="68" t="s">
        <v>2902</v>
      </c>
      <c r="I18" s="68" t="s">
        <v>2902</v>
      </c>
      <c r="J18" s="346"/>
      <c r="K18" s="354">
        <f t="shared" si="1"/>
        <v>268</v>
      </c>
      <c r="L18" s="354">
        <f t="shared" si="2"/>
        <v>261</v>
      </c>
      <c r="M18" s="354">
        <f t="shared" si="3"/>
        <v>256</v>
      </c>
      <c r="N18" s="354">
        <f t="shared" si="4"/>
        <v>252</v>
      </c>
      <c r="O18" s="354">
        <f t="shared" si="5"/>
        <v>247</v>
      </c>
      <c r="P18" s="354">
        <f t="shared" si="6"/>
        <v>225</v>
      </c>
      <c r="Q18" s="354">
        <f t="shared" si="7"/>
        <v>180</v>
      </c>
      <c r="R18" s="354">
        <f t="shared" si="8"/>
        <v>0</v>
      </c>
    </row>
    <row r="19" spans="1:18" ht="16.5" customHeight="1">
      <c r="A19" s="108">
        <v>12</v>
      </c>
      <c r="B19" s="108"/>
      <c r="C19" s="92" t="s">
        <v>743</v>
      </c>
      <c r="D19" s="116" t="s">
        <v>744</v>
      </c>
      <c r="E19" s="351">
        <v>380</v>
      </c>
      <c r="F19" s="318">
        <f t="shared" si="0"/>
        <v>95</v>
      </c>
      <c r="G19" s="106"/>
      <c r="H19" s="27" t="s">
        <v>556</v>
      </c>
      <c r="I19" s="27" t="s">
        <v>556</v>
      </c>
      <c r="J19" s="116" t="s">
        <v>2498</v>
      </c>
      <c r="K19" s="319">
        <f t="shared" si="1"/>
        <v>283</v>
      </c>
      <c r="L19" s="319">
        <f t="shared" si="2"/>
        <v>275</v>
      </c>
      <c r="M19" s="319">
        <f t="shared" si="3"/>
        <v>270</v>
      </c>
      <c r="N19" s="319">
        <f t="shared" si="4"/>
        <v>266</v>
      </c>
      <c r="O19" s="319">
        <f t="shared" si="5"/>
        <v>261</v>
      </c>
      <c r="P19" s="319">
        <f t="shared" si="6"/>
        <v>237</v>
      </c>
      <c r="Q19" s="319">
        <f t="shared" si="7"/>
        <v>190</v>
      </c>
      <c r="R19" s="319">
        <f t="shared" si="8"/>
        <v>0</v>
      </c>
    </row>
    <row r="20" spans="1:18" ht="16.5" customHeight="1">
      <c r="A20" s="344">
        <v>13</v>
      </c>
      <c r="B20" s="344"/>
      <c r="C20" s="345" t="s">
        <v>745</v>
      </c>
      <c r="D20" s="346" t="s">
        <v>744</v>
      </c>
      <c r="E20" s="352">
        <v>280</v>
      </c>
      <c r="F20" s="353">
        <f t="shared" si="0"/>
        <v>70</v>
      </c>
      <c r="G20" s="349"/>
      <c r="H20" s="68" t="s">
        <v>2902</v>
      </c>
      <c r="I20" s="29" t="s">
        <v>2906</v>
      </c>
      <c r="J20" s="346" t="s">
        <v>2498</v>
      </c>
      <c r="K20" s="354">
        <f t="shared" si="1"/>
        <v>208</v>
      </c>
      <c r="L20" s="354">
        <f t="shared" si="2"/>
        <v>203</v>
      </c>
      <c r="M20" s="354">
        <f t="shared" si="3"/>
        <v>199</v>
      </c>
      <c r="N20" s="354">
        <f t="shared" si="4"/>
        <v>196</v>
      </c>
      <c r="O20" s="354">
        <f t="shared" si="5"/>
        <v>192</v>
      </c>
      <c r="P20" s="354">
        <f t="shared" si="6"/>
        <v>175</v>
      </c>
      <c r="Q20" s="354">
        <f t="shared" si="7"/>
        <v>140</v>
      </c>
      <c r="R20" s="354">
        <f t="shared" si="8"/>
        <v>0</v>
      </c>
    </row>
    <row r="21" spans="1:18" ht="16.5" customHeight="1">
      <c r="A21" s="108">
        <v>14</v>
      </c>
      <c r="B21" s="108"/>
      <c r="C21" s="92" t="s">
        <v>746</v>
      </c>
      <c r="D21" s="116" t="s">
        <v>744</v>
      </c>
      <c r="E21" s="351">
        <v>360</v>
      </c>
      <c r="F21" s="318">
        <f t="shared" si="0"/>
        <v>90</v>
      </c>
      <c r="G21" s="106"/>
      <c r="H21" s="68" t="s">
        <v>2902</v>
      </c>
      <c r="I21" s="27" t="s">
        <v>556</v>
      </c>
      <c r="J21" s="116" t="s">
        <v>2499</v>
      </c>
      <c r="K21" s="319">
        <f t="shared" si="1"/>
        <v>268</v>
      </c>
      <c r="L21" s="319">
        <f t="shared" si="2"/>
        <v>261</v>
      </c>
      <c r="M21" s="319">
        <f t="shared" si="3"/>
        <v>256</v>
      </c>
      <c r="N21" s="319">
        <f t="shared" si="4"/>
        <v>252</v>
      </c>
      <c r="O21" s="319">
        <f t="shared" si="5"/>
        <v>247</v>
      </c>
      <c r="P21" s="319">
        <f t="shared" si="6"/>
        <v>225</v>
      </c>
      <c r="Q21" s="319">
        <f t="shared" si="7"/>
        <v>180</v>
      </c>
      <c r="R21" s="319">
        <f t="shared" si="8"/>
        <v>0</v>
      </c>
    </row>
    <row r="22" spans="1:18" ht="16.5" customHeight="1">
      <c r="A22" s="344">
        <v>15</v>
      </c>
      <c r="B22" s="344"/>
      <c r="C22" s="345" t="s">
        <v>747</v>
      </c>
      <c r="D22" s="346" t="s">
        <v>748</v>
      </c>
      <c r="E22" s="352">
        <v>320</v>
      </c>
      <c r="F22" s="353">
        <f t="shared" si="0"/>
        <v>80</v>
      </c>
      <c r="G22" s="349"/>
      <c r="H22" s="25" t="s">
        <v>2901</v>
      </c>
      <c r="I22" s="22" t="s">
        <v>2905</v>
      </c>
      <c r="J22" s="346"/>
      <c r="K22" s="354">
        <f t="shared" si="1"/>
        <v>238</v>
      </c>
      <c r="L22" s="354">
        <f t="shared" si="2"/>
        <v>232</v>
      </c>
      <c r="M22" s="354">
        <f t="shared" si="3"/>
        <v>228</v>
      </c>
      <c r="N22" s="354">
        <f t="shared" si="4"/>
        <v>224</v>
      </c>
      <c r="O22" s="354">
        <f t="shared" si="5"/>
        <v>220</v>
      </c>
      <c r="P22" s="354">
        <f t="shared" si="6"/>
        <v>200</v>
      </c>
      <c r="Q22" s="354">
        <f t="shared" si="7"/>
        <v>160</v>
      </c>
      <c r="R22" s="354">
        <f t="shared" si="8"/>
        <v>0</v>
      </c>
    </row>
    <row r="23" spans="1:18" ht="16.5" customHeight="1">
      <c r="A23" s="108">
        <v>16</v>
      </c>
      <c r="B23" s="108"/>
      <c r="C23" s="92" t="s">
        <v>749</v>
      </c>
      <c r="D23" s="116" t="s">
        <v>748</v>
      </c>
      <c r="E23" s="351">
        <v>350</v>
      </c>
      <c r="F23" s="318">
        <f t="shared" si="0"/>
        <v>87</v>
      </c>
      <c r="G23" s="106"/>
      <c r="H23" s="22" t="s">
        <v>2905</v>
      </c>
      <c r="I23" s="29" t="s">
        <v>2906</v>
      </c>
      <c r="J23" s="116"/>
      <c r="K23" s="319">
        <f t="shared" si="1"/>
        <v>259</v>
      </c>
      <c r="L23" s="319">
        <f t="shared" si="2"/>
        <v>252</v>
      </c>
      <c r="M23" s="319">
        <f t="shared" si="3"/>
        <v>247</v>
      </c>
      <c r="N23" s="319">
        <f t="shared" si="4"/>
        <v>243</v>
      </c>
      <c r="O23" s="319">
        <f t="shared" si="5"/>
        <v>239</v>
      </c>
      <c r="P23" s="319">
        <f t="shared" si="6"/>
        <v>217</v>
      </c>
      <c r="Q23" s="319">
        <f t="shared" si="7"/>
        <v>174</v>
      </c>
      <c r="R23" s="319">
        <f t="shared" si="8"/>
        <v>0</v>
      </c>
    </row>
    <row r="24" spans="1:18" ht="16.5" customHeight="1">
      <c r="A24" s="344">
        <v>17</v>
      </c>
      <c r="B24" s="344"/>
      <c r="C24" s="345" t="s">
        <v>750</v>
      </c>
      <c r="D24" s="346" t="s">
        <v>2510</v>
      </c>
      <c r="E24" s="352">
        <v>380</v>
      </c>
      <c r="F24" s="353">
        <f t="shared" si="0"/>
        <v>95</v>
      </c>
      <c r="G24" s="349"/>
      <c r="H24" s="23" t="s">
        <v>2900</v>
      </c>
      <c r="I24" s="22" t="s">
        <v>2905</v>
      </c>
      <c r="J24" s="346" t="s">
        <v>2500</v>
      </c>
      <c r="K24" s="354">
        <f t="shared" si="1"/>
        <v>283</v>
      </c>
      <c r="L24" s="354">
        <f t="shared" si="2"/>
        <v>275</v>
      </c>
      <c r="M24" s="354">
        <f t="shared" si="3"/>
        <v>270</v>
      </c>
      <c r="N24" s="354">
        <f t="shared" si="4"/>
        <v>266</v>
      </c>
      <c r="O24" s="354">
        <f t="shared" si="5"/>
        <v>261</v>
      </c>
      <c r="P24" s="354">
        <f t="shared" si="6"/>
        <v>237</v>
      </c>
      <c r="Q24" s="354">
        <f t="shared" si="7"/>
        <v>190</v>
      </c>
      <c r="R24" s="354">
        <f t="shared" si="8"/>
        <v>0</v>
      </c>
    </row>
    <row r="25" spans="1:18" ht="16.5" customHeight="1">
      <c r="A25" s="108">
        <v>18</v>
      </c>
      <c r="B25" s="108"/>
      <c r="C25" s="92" t="s">
        <v>751</v>
      </c>
      <c r="D25" s="116" t="s">
        <v>748</v>
      </c>
      <c r="E25" s="351">
        <v>370</v>
      </c>
      <c r="F25" s="318">
        <f t="shared" si="0"/>
        <v>92</v>
      </c>
      <c r="G25" s="106"/>
      <c r="H25" s="22" t="s">
        <v>2905</v>
      </c>
      <c r="I25" s="22" t="s">
        <v>2905</v>
      </c>
      <c r="J25" s="116"/>
      <c r="K25" s="319">
        <f t="shared" si="1"/>
        <v>274</v>
      </c>
      <c r="L25" s="319">
        <f t="shared" si="2"/>
        <v>266</v>
      </c>
      <c r="M25" s="319">
        <f t="shared" si="3"/>
        <v>262</v>
      </c>
      <c r="N25" s="319">
        <f t="shared" si="4"/>
        <v>257</v>
      </c>
      <c r="O25" s="319">
        <f t="shared" si="5"/>
        <v>253</v>
      </c>
      <c r="P25" s="319">
        <f t="shared" si="6"/>
        <v>230</v>
      </c>
      <c r="Q25" s="319">
        <f t="shared" si="7"/>
        <v>184</v>
      </c>
      <c r="R25" s="319">
        <f t="shared" si="8"/>
        <v>0</v>
      </c>
    </row>
    <row r="26" spans="1:18" ht="16.5" customHeight="1">
      <c r="A26" s="344">
        <v>19</v>
      </c>
      <c r="B26" s="344"/>
      <c r="C26" s="345" t="s">
        <v>752</v>
      </c>
      <c r="D26" s="346" t="s">
        <v>748</v>
      </c>
      <c r="E26" s="352">
        <v>350</v>
      </c>
      <c r="F26" s="353">
        <f t="shared" si="0"/>
        <v>87</v>
      </c>
      <c r="G26" s="349"/>
      <c r="H26" s="25" t="s">
        <v>2901</v>
      </c>
      <c r="I26" s="22" t="s">
        <v>2905</v>
      </c>
      <c r="J26" s="346"/>
      <c r="K26" s="354">
        <f t="shared" si="1"/>
        <v>259</v>
      </c>
      <c r="L26" s="354">
        <f t="shared" si="2"/>
        <v>252</v>
      </c>
      <c r="M26" s="354">
        <f t="shared" si="3"/>
        <v>247</v>
      </c>
      <c r="N26" s="354">
        <f t="shared" si="4"/>
        <v>243</v>
      </c>
      <c r="O26" s="354">
        <f t="shared" si="5"/>
        <v>239</v>
      </c>
      <c r="P26" s="354">
        <f t="shared" si="6"/>
        <v>217</v>
      </c>
      <c r="Q26" s="354">
        <f t="shared" si="7"/>
        <v>174</v>
      </c>
      <c r="R26" s="354">
        <f t="shared" si="8"/>
        <v>0</v>
      </c>
    </row>
    <row r="27" spans="1:18" ht="16.5" customHeight="1">
      <c r="A27" s="108">
        <v>20</v>
      </c>
      <c r="B27" s="108"/>
      <c r="C27" s="92" t="s">
        <v>2391</v>
      </c>
      <c r="D27" s="116" t="s">
        <v>2504</v>
      </c>
      <c r="E27" s="351">
        <v>380</v>
      </c>
      <c r="F27" s="318">
        <f t="shared" si="0"/>
        <v>95</v>
      </c>
      <c r="G27" s="106"/>
      <c r="H27" s="25" t="s">
        <v>2901</v>
      </c>
      <c r="I27" s="68" t="s">
        <v>2902</v>
      </c>
      <c r="J27" s="116"/>
      <c r="K27" s="319">
        <f t="shared" si="1"/>
        <v>283</v>
      </c>
      <c r="L27" s="319">
        <f t="shared" si="2"/>
        <v>275</v>
      </c>
      <c r="M27" s="319">
        <f t="shared" si="3"/>
        <v>270</v>
      </c>
      <c r="N27" s="319">
        <f t="shared" si="4"/>
        <v>266</v>
      </c>
      <c r="O27" s="319">
        <f t="shared" si="5"/>
        <v>261</v>
      </c>
      <c r="P27" s="319">
        <f t="shared" si="6"/>
        <v>237</v>
      </c>
      <c r="Q27" s="319">
        <f t="shared" si="7"/>
        <v>190</v>
      </c>
      <c r="R27" s="319">
        <f t="shared" si="8"/>
        <v>0</v>
      </c>
    </row>
    <row r="28" spans="1:18" ht="16.5" customHeight="1">
      <c r="A28" s="344">
        <v>21</v>
      </c>
      <c r="B28" s="344"/>
      <c r="C28" s="345" t="s">
        <v>753</v>
      </c>
      <c r="D28" s="346" t="s">
        <v>744</v>
      </c>
      <c r="E28" s="352">
        <v>340</v>
      </c>
      <c r="F28" s="353">
        <f t="shared" si="0"/>
        <v>85</v>
      </c>
      <c r="G28" s="349"/>
      <c r="H28" s="69" t="s">
        <v>2903</v>
      </c>
      <c r="I28" s="24" t="s">
        <v>2908</v>
      </c>
      <c r="J28" s="346" t="s">
        <v>2500</v>
      </c>
      <c r="K28" s="354">
        <f t="shared" si="1"/>
        <v>253</v>
      </c>
      <c r="L28" s="354">
        <f t="shared" si="2"/>
        <v>246</v>
      </c>
      <c r="M28" s="354">
        <f t="shared" si="3"/>
        <v>242</v>
      </c>
      <c r="N28" s="354">
        <f t="shared" si="4"/>
        <v>238</v>
      </c>
      <c r="O28" s="354">
        <f t="shared" si="5"/>
        <v>233</v>
      </c>
      <c r="P28" s="354">
        <f t="shared" si="6"/>
        <v>212</v>
      </c>
      <c r="Q28" s="354">
        <f t="shared" si="7"/>
        <v>170</v>
      </c>
      <c r="R28" s="354">
        <f t="shared" si="8"/>
        <v>0</v>
      </c>
    </row>
    <row r="29" spans="1:18" ht="16.5" customHeight="1">
      <c r="A29" s="108">
        <v>22</v>
      </c>
      <c r="B29" s="108"/>
      <c r="C29" s="92" t="s">
        <v>754</v>
      </c>
      <c r="D29" s="116" t="s">
        <v>744</v>
      </c>
      <c r="E29" s="351">
        <v>390</v>
      </c>
      <c r="F29" s="318">
        <f t="shared" si="0"/>
        <v>97</v>
      </c>
      <c r="G29" s="106"/>
      <c r="H29" s="24" t="s">
        <v>2908</v>
      </c>
      <c r="I29" s="20" t="s">
        <v>2909</v>
      </c>
      <c r="J29" s="116"/>
      <c r="K29" s="319">
        <f t="shared" si="1"/>
        <v>289</v>
      </c>
      <c r="L29" s="319">
        <f t="shared" si="2"/>
        <v>281</v>
      </c>
      <c r="M29" s="319">
        <f t="shared" si="3"/>
        <v>276</v>
      </c>
      <c r="N29" s="319">
        <f t="shared" si="4"/>
        <v>271</v>
      </c>
      <c r="O29" s="319">
        <f t="shared" si="5"/>
        <v>266</v>
      </c>
      <c r="P29" s="319">
        <f t="shared" si="6"/>
        <v>242</v>
      </c>
      <c r="Q29" s="319">
        <f t="shared" si="7"/>
        <v>194</v>
      </c>
      <c r="R29" s="319">
        <f t="shared" si="8"/>
        <v>0</v>
      </c>
    </row>
    <row r="30" spans="1:18" ht="16.5" customHeight="1">
      <c r="A30" s="344">
        <v>23</v>
      </c>
      <c r="B30" s="344"/>
      <c r="C30" s="345" t="s">
        <v>755</v>
      </c>
      <c r="D30" s="346" t="s">
        <v>744</v>
      </c>
      <c r="E30" s="352">
        <v>360</v>
      </c>
      <c r="F30" s="353">
        <f t="shared" si="0"/>
        <v>90</v>
      </c>
      <c r="G30" s="349"/>
      <c r="H30" s="81" t="s">
        <v>2912</v>
      </c>
      <c r="I30" s="22" t="s">
        <v>2905</v>
      </c>
      <c r="J30" s="346"/>
      <c r="K30" s="354">
        <f t="shared" si="1"/>
        <v>268</v>
      </c>
      <c r="L30" s="354">
        <f t="shared" si="2"/>
        <v>261</v>
      </c>
      <c r="M30" s="354">
        <f t="shared" si="3"/>
        <v>256</v>
      </c>
      <c r="N30" s="354">
        <f t="shared" si="4"/>
        <v>252</v>
      </c>
      <c r="O30" s="354">
        <f t="shared" si="5"/>
        <v>247</v>
      </c>
      <c r="P30" s="354">
        <f t="shared" si="6"/>
        <v>225</v>
      </c>
      <c r="Q30" s="354">
        <f t="shared" si="7"/>
        <v>180</v>
      </c>
      <c r="R30" s="354">
        <f t="shared" si="8"/>
        <v>0</v>
      </c>
    </row>
    <row r="31" spans="1:18" ht="16.5" customHeight="1">
      <c r="A31" s="108">
        <v>24</v>
      </c>
      <c r="B31" s="108"/>
      <c r="C31" s="92" t="s">
        <v>756</v>
      </c>
      <c r="D31" s="116" t="s">
        <v>744</v>
      </c>
      <c r="E31" s="351">
        <v>260</v>
      </c>
      <c r="F31" s="318">
        <f t="shared" si="0"/>
        <v>65</v>
      </c>
      <c r="G31" s="106"/>
      <c r="H31" s="23" t="s">
        <v>2900</v>
      </c>
      <c r="I31" s="81" t="s">
        <v>2912</v>
      </c>
      <c r="J31" s="116"/>
      <c r="K31" s="319">
        <f t="shared" si="1"/>
        <v>193</v>
      </c>
      <c r="L31" s="319">
        <f t="shared" si="2"/>
        <v>188</v>
      </c>
      <c r="M31" s="319">
        <f t="shared" si="3"/>
        <v>185</v>
      </c>
      <c r="N31" s="319">
        <f t="shared" si="4"/>
        <v>182</v>
      </c>
      <c r="O31" s="319">
        <f t="shared" si="5"/>
        <v>178</v>
      </c>
      <c r="P31" s="319">
        <f t="shared" si="6"/>
        <v>162</v>
      </c>
      <c r="Q31" s="319">
        <f t="shared" si="7"/>
        <v>130</v>
      </c>
      <c r="R31" s="319">
        <f t="shared" si="8"/>
        <v>0</v>
      </c>
    </row>
    <row r="32" spans="1:18" ht="16.5" customHeight="1">
      <c r="A32" s="344">
        <v>25</v>
      </c>
      <c r="B32" s="344"/>
      <c r="C32" s="345" t="s">
        <v>757</v>
      </c>
      <c r="D32" s="346" t="s">
        <v>2508</v>
      </c>
      <c r="E32" s="352">
        <v>340</v>
      </c>
      <c r="F32" s="353">
        <f t="shared" si="0"/>
        <v>85</v>
      </c>
      <c r="G32" s="349"/>
      <c r="H32" s="81" t="s">
        <v>2912</v>
      </c>
      <c r="I32" s="23" t="s">
        <v>2900</v>
      </c>
      <c r="J32" s="346"/>
      <c r="K32" s="354">
        <f t="shared" si="1"/>
        <v>253</v>
      </c>
      <c r="L32" s="354">
        <f t="shared" si="2"/>
        <v>246</v>
      </c>
      <c r="M32" s="354">
        <f t="shared" si="3"/>
        <v>242</v>
      </c>
      <c r="N32" s="354">
        <f t="shared" si="4"/>
        <v>238</v>
      </c>
      <c r="O32" s="354">
        <f t="shared" si="5"/>
        <v>233</v>
      </c>
      <c r="P32" s="354">
        <f t="shared" si="6"/>
        <v>212</v>
      </c>
      <c r="Q32" s="354">
        <f t="shared" si="7"/>
        <v>170</v>
      </c>
      <c r="R32" s="354">
        <f t="shared" si="8"/>
        <v>0</v>
      </c>
    </row>
    <row r="33" spans="1:18" ht="16.5" customHeight="1">
      <c r="A33" s="108">
        <v>26</v>
      </c>
      <c r="B33" s="108"/>
      <c r="C33" s="92" t="s">
        <v>758</v>
      </c>
      <c r="D33" s="116" t="s">
        <v>748</v>
      </c>
      <c r="E33" s="351">
        <v>380</v>
      </c>
      <c r="F33" s="318">
        <f t="shared" si="0"/>
        <v>95</v>
      </c>
      <c r="G33" s="106"/>
      <c r="H33" s="22" t="s">
        <v>2905</v>
      </c>
      <c r="I33" s="29" t="s">
        <v>2906</v>
      </c>
      <c r="J33" s="116"/>
      <c r="K33" s="319">
        <f t="shared" si="1"/>
        <v>283</v>
      </c>
      <c r="L33" s="319">
        <f t="shared" si="2"/>
        <v>275</v>
      </c>
      <c r="M33" s="319">
        <f t="shared" si="3"/>
        <v>270</v>
      </c>
      <c r="N33" s="319">
        <f t="shared" si="4"/>
        <v>266</v>
      </c>
      <c r="O33" s="319">
        <f t="shared" si="5"/>
        <v>261</v>
      </c>
      <c r="P33" s="319">
        <f t="shared" si="6"/>
        <v>237</v>
      </c>
      <c r="Q33" s="319">
        <f t="shared" si="7"/>
        <v>190</v>
      </c>
      <c r="R33" s="319">
        <f t="shared" si="8"/>
        <v>0</v>
      </c>
    </row>
    <row r="34" spans="1:18" ht="16.5" customHeight="1">
      <c r="A34" s="344">
        <v>27</v>
      </c>
      <c r="B34" s="344"/>
      <c r="C34" s="345" t="s">
        <v>759</v>
      </c>
      <c r="D34" s="346" t="s">
        <v>760</v>
      </c>
      <c r="E34" s="352">
        <v>360</v>
      </c>
      <c r="F34" s="353">
        <f t="shared" si="0"/>
        <v>90</v>
      </c>
      <c r="G34" s="349"/>
      <c r="H34" s="68" t="s">
        <v>2902</v>
      </c>
      <c r="I34" s="24" t="s">
        <v>2908</v>
      </c>
      <c r="J34" s="346"/>
      <c r="K34" s="354">
        <f t="shared" si="1"/>
        <v>268</v>
      </c>
      <c r="L34" s="354">
        <f t="shared" si="2"/>
        <v>261</v>
      </c>
      <c r="M34" s="354">
        <f t="shared" si="3"/>
        <v>256</v>
      </c>
      <c r="N34" s="354">
        <f t="shared" si="4"/>
        <v>252</v>
      </c>
      <c r="O34" s="354">
        <f t="shared" si="5"/>
        <v>247</v>
      </c>
      <c r="P34" s="354">
        <f t="shared" si="6"/>
        <v>225</v>
      </c>
      <c r="Q34" s="354">
        <f t="shared" si="7"/>
        <v>180</v>
      </c>
      <c r="R34" s="354">
        <f t="shared" si="8"/>
        <v>0</v>
      </c>
    </row>
    <row r="35" spans="1:18" ht="16.5" customHeight="1">
      <c r="A35" s="108">
        <v>28</v>
      </c>
      <c r="B35" s="108"/>
      <c r="C35" s="92" t="s">
        <v>761</v>
      </c>
      <c r="D35" s="116" t="s">
        <v>744</v>
      </c>
      <c r="E35" s="351">
        <v>360</v>
      </c>
      <c r="F35" s="318">
        <f t="shared" si="0"/>
        <v>90</v>
      </c>
      <c r="G35" s="106"/>
      <c r="H35" s="27" t="s">
        <v>556</v>
      </c>
      <c r="I35" s="29" t="s">
        <v>2906</v>
      </c>
      <c r="J35" s="116"/>
      <c r="K35" s="319">
        <f t="shared" si="1"/>
        <v>268</v>
      </c>
      <c r="L35" s="319">
        <f t="shared" si="2"/>
        <v>261</v>
      </c>
      <c r="M35" s="319">
        <f t="shared" si="3"/>
        <v>256</v>
      </c>
      <c r="N35" s="319">
        <f t="shared" si="4"/>
        <v>252</v>
      </c>
      <c r="O35" s="319">
        <f t="shared" si="5"/>
        <v>247</v>
      </c>
      <c r="P35" s="319">
        <f t="shared" si="6"/>
        <v>225</v>
      </c>
      <c r="Q35" s="319">
        <f t="shared" si="7"/>
        <v>180</v>
      </c>
      <c r="R35" s="319">
        <f t="shared" si="8"/>
        <v>0</v>
      </c>
    </row>
    <row r="36" spans="1:18" ht="16.5" customHeight="1">
      <c r="A36" s="344">
        <v>29</v>
      </c>
      <c r="B36" s="344"/>
      <c r="C36" s="345" t="s">
        <v>762</v>
      </c>
      <c r="D36" s="346" t="s">
        <v>2504</v>
      </c>
      <c r="E36" s="352">
        <v>400</v>
      </c>
      <c r="F36" s="353">
        <f t="shared" si="0"/>
        <v>100</v>
      </c>
      <c r="G36" s="349"/>
      <c r="H36" s="78" t="s">
        <v>2911</v>
      </c>
      <c r="I36" s="68" t="s">
        <v>2902</v>
      </c>
      <c r="J36" s="346"/>
      <c r="K36" s="354">
        <f t="shared" si="1"/>
        <v>298</v>
      </c>
      <c r="L36" s="354">
        <f t="shared" si="2"/>
        <v>290</v>
      </c>
      <c r="M36" s="354">
        <f t="shared" si="3"/>
        <v>285</v>
      </c>
      <c r="N36" s="354">
        <f t="shared" si="4"/>
        <v>280</v>
      </c>
      <c r="O36" s="354">
        <f t="shared" si="5"/>
        <v>275</v>
      </c>
      <c r="P36" s="354">
        <f t="shared" si="6"/>
        <v>250</v>
      </c>
      <c r="Q36" s="354">
        <f t="shared" si="7"/>
        <v>200</v>
      </c>
      <c r="R36" s="354">
        <f t="shared" si="8"/>
        <v>0</v>
      </c>
    </row>
    <row r="37" spans="1:18" ht="16.5" customHeight="1">
      <c r="A37" s="108">
        <v>30</v>
      </c>
      <c r="B37" s="108"/>
      <c r="C37" s="92" t="s">
        <v>763</v>
      </c>
      <c r="D37" s="116" t="s">
        <v>2506</v>
      </c>
      <c r="E37" s="351">
        <v>320</v>
      </c>
      <c r="F37" s="318">
        <f t="shared" si="0"/>
        <v>80</v>
      </c>
      <c r="G37" s="106"/>
      <c r="H37" s="24" t="s">
        <v>2908</v>
      </c>
      <c r="I37" s="68" t="s">
        <v>2902</v>
      </c>
      <c r="J37" s="116" t="s">
        <v>2498</v>
      </c>
      <c r="K37" s="319">
        <f t="shared" si="1"/>
        <v>238</v>
      </c>
      <c r="L37" s="319">
        <f t="shared" si="2"/>
        <v>232</v>
      </c>
      <c r="M37" s="319">
        <f t="shared" si="3"/>
        <v>228</v>
      </c>
      <c r="N37" s="319">
        <f t="shared" si="4"/>
        <v>224</v>
      </c>
      <c r="O37" s="319">
        <f t="shared" si="5"/>
        <v>220</v>
      </c>
      <c r="P37" s="319">
        <f t="shared" si="6"/>
        <v>200</v>
      </c>
      <c r="Q37" s="319">
        <f t="shared" si="7"/>
        <v>160</v>
      </c>
      <c r="R37" s="319">
        <f t="shared" si="8"/>
        <v>0</v>
      </c>
    </row>
    <row r="38" spans="1:18" ht="16.5" customHeight="1">
      <c r="A38" s="344">
        <v>31</v>
      </c>
      <c r="B38" s="344"/>
      <c r="C38" s="345" t="s">
        <v>764</v>
      </c>
      <c r="D38" s="346" t="s">
        <v>2504</v>
      </c>
      <c r="E38" s="352">
        <v>370</v>
      </c>
      <c r="F38" s="353">
        <f t="shared" si="0"/>
        <v>92</v>
      </c>
      <c r="G38" s="349"/>
      <c r="H38" s="23" t="s">
        <v>2900</v>
      </c>
      <c r="I38" s="22" t="s">
        <v>2905</v>
      </c>
      <c r="J38" s="346"/>
      <c r="K38" s="354">
        <f t="shared" si="1"/>
        <v>274</v>
      </c>
      <c r="L38" s="354">
        <f t="shared" si="2"/>
        <v>266</v>
      </c>
      <c r="M38" s="354">
        <f t="shared" si="3"/>
        <v>262</v>
      </c>
      <c r="N38" s="354">
        <f t="shared" si="4"/>
        <v>257</v>
      </c>
      <c r="O38" s="354">
        <f t="shared" si="5"/>
        <v>253</v>
      </c>
      <c r="P38" s="354">
        <f t="shared" si="6"/>
        <v>230</v>
      </c>
      <c r="Q38" s="354">
        <f t="shared" si="7"/>
        <v>184</v>
      </c>
      <c r="R38" s="354">
        <f t="shared" si="8"/>
        <v>0</v>
      </c>
    </row>
    <row r="39" spans="1:18" ht="16.5" customHeight="1">
      <c r="A39" s="108">
        <v>32</v>
      </c>
      <c r="B39" s="108"/>
      <c r="C39" s="92" t="s">
        <v>765</v>
      </c>
      <c r="D39" s="116" t="s">
        <v>748</v>
      </c>
      <c r="E39" s="351">
        <v>250</v>
      </c>
      <c r="F39" s="318">
        <f t="shared" si="0"/>
        <v>62</v>
      </c>
      <c r="G39" s="106"/>
      <c r="H39" s="29" t="s">
        <v>2906</v>
      </c>
      <c r="I39" s="81" t="s">
        <v>2912</v>
      </c>
      <c r="J39" s="116"/>
      <c r="K39" s="319">
        <f t="shared" si="1"/>
        <v>185</v>
      </c>
      <c r="L39" s="319">
        <f t="shared" si="2"/>
        <v>179</v>
      </c>
      <c r="M39" s="319">
        <f t="shared" si="3"/>
        <v>176</v>
      </c>
      <c r="N39" s="319">
        <f t="shared" si="4"/>
        <v>173</v>
      </c>
      <c r="O39" s="319">
        <f t="shared" si="5"/>
        <v>170</v>
      </c>
      <c r="P39" s="319">
        <f t="shared" si="6"/>
        <v>155</v>
      </c>
      <c r="Q39" s="319">
        <f t="shared" si="7"/>
        <v>124</v>
      </c>
      <c r="R39" s="319">
        <f t="shared" si="8"/>
        <v>0</v>
      </c>
    </row>
    <row r="40" spans="1:18" ht="16.5" customHeight="1">
      <c r="A40" s="344">
        <v>33</v>
      </c>
      <c r="B40" s="344"/>
      <c r="C40" s="345" t="s">
        <v>766</v>
      </c>
      <c r="D40" s="346" t="s">
        <v>2504</v>
      </c>
      <c r="E40" s="352">
        <v>250</v>
      </c>
      <c r="F40" s="353">
        <f t="shared" si="0"/>
        <v>62</v>
      </c>
      <c r="G40" s="349"/>
      <c r="H40" s="23" t="s">
        <v>2900</v>
      </c>
      <c r="I40" s="22" t="s">
        <v>2905</v>
      </c>
      <c r="J40" s="346"/>
      <c r="K40" s="354">
        <f t="shared" si="1"/>
        <v>185</v>
      </c>
      <c r="L40" s="354">
        <f t="shared" si="2"/>
        <v>179</v>
      </c>
      <c r="M40" s="354">
        <f t="shared" si="3"/>
        <v>176</v>
      </c>
      <c r="N40" s="354">
        <f t="shared" si="4"/>
        <v>173</v>
      </c>
      <c r="O40" s="354">
        <f t="shared" si="5"/>
        <v>170</v>
      </c>
      <c r="P40" s="354">
        <f t="shared" si="6"/>
        <v>155</v>
      </c>
      <c r="Q40" s="354">
        <f t="shared" si="7"/>
        <v>124</v>
      </c>
      <c r="R40" s="354">
        <f t="shared" si="8"/>
        <v>0</v>
      </c>
    </row>
    <row r="41" spans="1:18" ht="16.5" customHeight="1">
      <c r="A41" s="108">
        <v>34</v>
      </c>
      <c r="B41" s="108"/>
      <c r="C41" s="92" t="s">
        <v>767</v>
      </c>
      <c r="D41" s="116" t="s">
        <v>2504</v>
      </c>
      <c r="E41" s="351">
        <v>250</v>
      </c>
      <c r="F41" s="318">
        <f t="shared" si="0"/>
        <v>62</v>
      </c>
      <c r="G41" s="106"/>
      <c r="H41" s="24" t="s">
        <v>2908</v>
      </c>
      <c r="I41" s="73" t="s">
        <v>558</v>
      </c>
      <c r="J41" s="116"/>
      <c r="K41" s="319">
        <f t="shared" ref="K41:K72" si="9">ROUNDDOWN(F41*2.9844,0)</f>
        <v>185</v>
      </c>
      <c r="L41" s="319">
        <f t="shared" ref="L41:L72" si="10">ROUNDDOWN(F41*2.9,0)</f>
        <v>179</v>
      </c>
      <c r="M41" s="319">
        <f t="shared" ref="M41:M72" si="11">ROUNDDOWN(F41*2.85,0)</f>
        <v>176</v>
      </c>
      <c r="N41" s="319">
        <f t="shared" ref="N41:N72" si="12">ROUNDDOWN(F41*2.8,0)</f>
        <v>173</v>
      </c>
      <c r="O41" s="319">
        <f t="shared" ref="O41:O72" si="13">ROUNDDOWN(F41*2.75,0)</f>
        <v>170</v>
      </c>
      <c r="P41" s="319">
        <f t="shared" ref="P41:P72" si="14">ROUNDDOWN(F41*2.5,0)</f>
        <v>155</v>
      </c>
      <c r="Q41" s="319">
        <f t="shared" ref="Q41:Q72" si="15">ROUNDDOWN(F41*2,0)</f>
        <v>124</v>
      </c>
      <c r="R41" s="319">
        <f t="shared" ref="R41:R72" si="16">ROUNDDOWN(F41*0,0)</f>
        <v>0</v>
      </c>
    </row>
    <row r="42" spans="1:18" ht="16.5" customHeight="1">
      <c r="A42" s="344">
        <v>35</v>
      </c>
      <c r="B42" s="344"/>
      <c r="C42" s="345" t="s">
        <v>768</v>
      </c>
      <c r="D42" s="346" t="s">
        <v>744</v>
      </c>
      <c r="E42" s="352">
        <v>250</v>
      </c>
      <c r="F42" s="353">
        <f t="shared" si="0"/>
        <v>62</v>
      </c>
      <c r="G42" s="349"/>
      <c r="H42" s="27" t="s">
        <v>556</v>
      </c>
      <c r="I42" s="29" t="s">
        <v>2906</v>
      </c>
      <c r="J42" s="346"/>
      <c r="K42" s="354">
        <f t="shared" si="9"/>
        <v>185</v>
      </c>
      <c r="L42" s="354">
        <f t="shared" si="10"/>
        <v>179</v>
      </c>
      <c r="M42" s="354">
        <f t="shared" si="11"/>
        <v>176</v>
      </c>
      <c r="N42" s="354">
        <f t="shared" si="12"/>
        <v>173</v>
      </c>
      <c r="O42" s="354">
        <f t="shared" si="13"/>
        <v>170</v>
      </c>
      <c r="P42" s="354">
        <f t="shared" si="14"/>
        <v>155</v>
      </c>
      <c r="Q42" s="354">
        <f t="shared" si="15"/>
        <v>124</v>
      </c>
      <c r="R42" s="354">
        <f t="shared" si="16"/>
        <v>0</v>
      </c>
    </row>
    <row r="43" spans="1:18" ht="16.5" customHeight="1">
      <c r="A43" s="108">
        <v>36</v>
      </c>
      <c r="B43" s="108"/>
      <c r="C43" s="92" t="s">
        <v>769</v>
      </c>
      <c r="D43" s="116" t="s">
        <v>2504</v>
      </c>
      <c r="E43" s="351">
        <v>250</v>
      </c>
      <c r="F43" s="318">
        <f t="shared" si="0"/>
        <v>62</v>
      </c>
      <c r="G43" s="106"/>
      <c r="H43" s="68" t="s">
        <v>2902</v>
      </c>
      <c r="I43" s="78" t="s">
        <v>2911</v>
      </c>
      <c r="J43" s="116"/>
      <c r="K43" s="319">
        <f t="shared" si="9"/>
        <v>185</v>
      </c>
      <c r="L43" s="319">
        <f t="shared" si="10"/>
        <v>179</v>
      </c>
      <c r="M43" s="319">
        <f t="shared" si="11"/>
        <v>176</v>
      </c>
      <c r="N43" s="319">
        <f t="shared" si="12"/>
        <v>173</v>
      </c>
      <c r="O43" s="319">
        <f t="shared" si="13"/>
        <v>170</v>
      </c>
      <c r="P43" s="319">
        <f t="shared" si="14"/>
        <v>155</v>
      </c>
      <c r="Q43" s="319">
        <f t="shared" si="15"/>
        <v>124</v>
      </c>
      <c r="R43" s="319">
        <f t="shared" si="16"/>
        <v>0</v>
      </c>
    </row>
    <row r="44" spans="1:18" ht="16.5" customHeight="1">
      <c r="A44" s="344">
        <v>37</v>
      </c>
      <c r="B44" s="344"/>
      <c r="C44" s="345" t="s">
        <v>770</v>
      </c>
      <c r="D44" s="346" t="s">
        <v>2504</v>
      </c>
      <c r="E44" s="352">
        <v>250</v>
      </c>
      <c r="F44" s="353">
        <f t="shared" si="0"/>
        <v>62</v>
      </c>
      <c r="G44" s="349"/>
      <c r="H44" s="81" t="s">
        <v>2912</v>
      </c>
      <c r="I44" s="73" t="s">
        <v>558</v>
      </c>
      <c r="J44" s="346"/>
      <c r="K44" s="354">
        <f t="shared" si="9"/>
        <v>185</v>
      </c>
      <c r="L44" s="354">
        <f t="shared" si="10"/>
        <v>179</v>
      </c>
      <c r="M44" s="354">
        <f t="shared" si="11"/>
        <v>176</v>
      </c>
      <c r="N44" s="354">
        <f t="shared" si="12"/>
        <v>173</v>
      </c>
      <c r="O44" s="354">
        <f t="shared" si="13"/>
        <v>170</v>
      </c>
      <c r="P44" s="354">
        <f t="shared" si="14"/>
        <v>155</v>
      </c>
      <c r="Q44" s="354">
        <f t="shared" si="15"/>
        <v>124</v>
      </c>
      <c r="R44" s="354">
        <f t="shared" si="16"/>
        <v>0</v>
      </c>
    </row>
    <row r="45" spans="1:18" ht="16.5" customHeight="1">
      <c r="A45" s="108">
        <v>38</v>
      </c>
      <c r="B45" s="108"/>
      <c r="C45" s="92" t="s">
        <v>771</v>
      </c>
      <c r="D45" s="116" t="s">
        <v>2504</v>
      </c>
      <c r="E45" s="351">
        <v>250</v>
      </c>
      <c r="F45" s="318">
        <f t="shared" si="0"/>
        <v>62</v>
      </c>
      <c r="G45" s="106"/>
      <c r="H45" s="73" t="s">
        <v>558</v>
      </c>
      <c r="I45" s="81" t="s">
        <v>2912</v>
      </c>
      <c r="J45" s="116"/>
      <c r="K45" s="319">
        <f t="shared" si="9"/>
        <v>185</v>
      </c>
      <c r="L45" s="319">
        <f t="shared" si="10"/>
        <v>179</v>
      </c>
      <c r="M45" s="319">
        <f t="shared" si="11"/>
        <v>176</v>
      </c>
      <c r="N45" s="319">
        <f t="shared" si="12"/>
        <v>173</v>
      </c>
      <c r="O45" s="319">
        <f t="shared" si="13"/>
        <v>170</v>
      </c>
      <c r="P45" s="319">
        <f t="shared" si="14"/>
        <v>155</v>
      </c>
      <c r="Q45" s="319">
        <f t="shared" si="15"/>
        <v>124</v>
      </c>
      <c r="R45" s="319">
        <f t="shared" si="16"/>
        <v>0</v>
      </c>
    </row>
    <row r="46" spans="1:18" ht="16.5" customHeight="1">
      <c r="A46" s="344">
        <v>39</v>
      </c>
      <c r="B46" s="344"/>
      <c r="C46" s="345" t="s">
        <v>772</v>
      </c>
      <c r="D46" s="346" t="s">
        <v>2504</v>
      </c>
      <c r="E46" s="352">
        <v>320</v>
      </c>
      <c r="F46" s="353">
        <f t="shared" si="0"/>
        <v>80</v>
      </c>
      <c r="G46" s="349"/>
      <c r="H46" s="29" t="s">
        <v>2906</v>
      </c>
      <c r="I46" s="22" t="s">
        <v>2905</v>
      </c>
      <c r="J46" s="346" t="s">
        <v>2499</v>
      </c>
      <c r="K46" s="354">
        <f t="shared" si="9"/>
        <v>238</v>
      </c>
      <c r="L46" s="354">
        <f t="shared" si="10"/>
        <v>232</v>
      </c>
      <c r="M46" s="354">
        <f t="shared" si="11"/>
        <v>228</v>
      </c>
      <c r="N46" s="354">
        <f t="shared" si="12"/>
        <v>224</v>
      </c>
      <c r="O46" s="354">
        <f t="shared" si="13"/>
        <v>220</v>
      </c>
      <c r="P46" s="354">
        <f t="shared" si="14"/>
        <v>200</v>
      </c>
      <c r="Q46" s="354">
        <f t="shared" si="15"/>
        <v>160</v>
      </c>
      <c r="R46" s="354">
        <f t="shared" si="16"/>
        <v>0</v>
      </c>
    </row>
    <row r="47" spans="1:18" ht="16.5" customHeight="1">
      <c r="A47" s="108">
        <v>40</v>
      </c>
      <c r="B47" s="108"/>
      <c r="C47" s="92" t="s">
        <v>773</v>
      </c>
      <c r="D47" s="116" t="s">
        <v>730</v>
      </c>
      <c r="E47" s="351">
        <v>320</v>
      </c>
      <c r="F47" s="318">
        <f t="shared" si="0"/>
        <v>80</v>
      </c>
      <c r="G47" s="106"/>
      <c r="H47" s="24" t="s">
        <v>2908</v>
      </c>
      <c r="I47" s="22" t="s">
        <v>2905</v>
      </c>
      <c r="J47" s="116" t="s">
        <v>2500</v>
      </c>
      <c r="K47" s="319">
        <f t="shared" si="9"/>
        <v>238</v>
      </c>
      <c r="L47" s="319">
        <f t="shared" si="10"/>
        <v>232</v>
      </c>
      <c r="M47" s="319">
        <f t="shared" si="11"/>
        <v>228</v>
      </c>
      <c r="N47" s="319">
        <f t="shared" si="12"/>
        <v>224</v>
      </c>
      <c r="O47" s="319">
        <f t="shared" si="13"/>
        <v>220</v>
      </c>
      <c r="P47" s="319">
        <f t="shared" si="14"/>
        <v>200</v>
      </c>
      <c r="Q47" s="319">
        <f t="shared" si="15"/>
        <v>160</v>
      </c>
      <c r="R47" s="319">
        <f t="shared" si="16"/>
        <v>0</v>
      </c>
    </row>
    <row r="48" spans="1:18" ht="16.5" customHeight="1">
      <c r="A48" s="344">
        <v>41</v>
      </c>
      <c r="B48" s="344"/>
      <c r="C48" s="345" t="s">
        <v>774</v>
      </c>
      <c r="D48" s="346" t="s">
        <v>2508</v>
      </c>
      <c r="E48" s="352">
        <v>320</v>
      </c>
      <c r="F48" s="353">
        <f t="shared" si="0"/>
        <v>80</v>
      </c>
      <c r="G48" s="349"/>
      <c r="H48" s="81" t="s">
        <v>2912</v>
      </c>
      <c r="I48" s="22" t="s">
        <v>2905</v>
      </c>
      <c r="J48" s="346" t="s">
        <v>2498</v>
      </c>
      <c r="K48" s="354">
        <f t="shared" si="9"/>
        <v>238</v>
      </c>
      <c r="L48" s="354">
        <f t="shared" si="10"/>
        <v>232</v>
      </c>
      <c r="M48" s="354">
        <f t="shared" si="11"/>
        <v>228</v>
      </c>
      <c r="N48" s="354">
        <f t="shared" si="12"/>
        <v>224</v>
      </c>
      <c r="O48" s="354">
        <f t="shared" si="13"/>
        <v>220</v>
      </c>
      <c r="P48" s="354">
        <f t="shared" si="14"/>
        <v>200</v>
      </c>
      <c r="Q48" s="354">
        <f t="shared" si="15"/>
        <v>160</v>
      </c>
      <c r="R48" s="354">
        <f t="shared" si="16"/>
        <v>0</v>
      </c>
    </row>
    <row r="49" spans="1:18" ht="16.5" customHeight="1">
      <c r="A49" s="108">
        <v>42</v>
      </c>
      <c r="B49" s="108"/>
      <c r="C49" s="92" t="s">
        <v>2509</v>
      </c>
      <c r="D49" s="116" t="s">
        <v>2508</v>
      </c>
      <c r="E49" s="351">
        <v>380</v>
      </c>
      <c r="F49" s="318">
        <f t="shared" si="0"/>
        <v>95</v>
      </c>
      <c r="G49" s="106"/>
      <c r="H49" s="22" t="s">
        <v>2905</v>
      </c>
      <c r="I49" s="24" t="s">
        <v>2908</v>
      </c>
      <c r="J49" s="116"/>
      <c r="K49" s="319">
        <f t="shared" si="9"/>
        <v>283</v>
      </c>
      <c r="L49" s="319">
        <f t="shared" si="10"/>
        <v>275</v>
      </c>
      <c r="M49" s="319">
        <f t="shared" si="11"/>
        <v>270</v>
      </c>
      <c r="N49" s="319">
        <f t="shared" si="12"/>
        <v>266</v>
      </c>
      <c r="O49" s="319">
        <f t="shared" si="13"/>
        <v>261</v>
      </c>
      <c r="P49" s="319">
        <f t="shared" si="14"/>
        <v>237</v>
      </c>
      <c r="Q49" s="319">
        <f t="shared" si="15"/>
        <v>190</v>
      </c>
      <c r="R49" s="319">
        <f t="shared" si="16"/>
        <v>0</v>
      </c>
    </row>
    <row r="50" spans="1:18" ht="16.5" customHeight="1">
      <c r="A50" s="344">
        <v>43</v>
      </c>
      <c r="B50" s="344"/>
      <c r="C50" s="345" t="s">
        <v>775</v>
      </c>
      <c r="D50" s="346" t="s">
        <v>760</v>
      </c>
      <c r="E50" s="352">
        <v>380</v>
      </c>
      <c r="F50" s="353">
        <f t="shared" si="0"/>
        <v>95</v>
      </c>
      <c r="G50" s="349"/>
      <c r="H50" s="23" t="s">
        <v>2900</v>
      </c>
      <c r="I50" s="27" t="s">
        <v>556</v>
      </c>
      <c r="J50" s="346" t="s">
        <v>2500</v>
      </c>
      <c r="K50" s="354">
        <f t="shared" si="9"/>
        <v>283</v>
      </c>
      <c r="L50" s="354">
        <f t="shared" si="10"/>
        <v>275</v>
      </c>
      <c r="M50" s="354">
        <f t="shared" si="11"/>
        <v>270</v>
      </c>
      <c r="N50" s="354">
        <f t="shared" si="12"/>
        <v>266</v>
      </c>
      <c r="O50" s="354">
        <f t="shared" si="13"/>
        <v>261</v>
      </c>
      <c r="P50" s="354">
        <f t="shared" si="14"/>
        <v>237</v>
      </c>
      <c r="Q50" s="354">
        <f t="shared" si="15"/>
        <v>190</v>
      </c>
      <c r="R50" s="354">
        <f t="shared" si="16"/>
        <v>0</v>
      </c>
    </row>
    <row r="51" spans="1:18" ht="16.5" customHeight="1">
      <c r="A51" s="108">
        <v>44</v>
      </c>
      <c r="B51" s="108"/>
      <c r="C51" s="92" t="s">
        <v>776</v>
      </c>
      <c r="D51" s="116" t="s">
        <v>730</v>
      </c>
      <c r="E51" s="351">
        <v>380</v>
      </c>
      <c r="F51" s="318">
        <f t="shared" si="0"/>
        <v>95</v>
      </c>
      <c r="G51" s="106"/>
      <c r="H51" s="24" t="s">
        <v>2908</v>
      </c>
      <c r="I51" s="22" t="s">
        <v>2905</v>
      </c>
      <c r="J51" s="116"/>
      <c r="K51" s="319">
        <f t="shared" si="9"/>
        <v>283</v>
      </c>
      <c r="L51" s="319">
        <f t="shared" si="10"/>
        <v>275</v>
      </c>
      <c r="M51" s="319">
        <f t="shared" si="11"/>
        <v>270</v>
      </c>
      <c r="N51" s="319">
        <f t="shared" si="12"/>
        <v>266</v>
      </c>
      <c r="O51" s="319">
        <f t="shared" si="13"/>
        <v>261</v>
      </c>
      <c r="P51" s="319">
        <f t="shared" si="14"/>
        <v>237</v>
      </c>
      <c r="Q51" s="319">
        <f t="shared" si="15"/>
        <v>190</v>
      </c>
      <c r="R51" s="319">
        <f t="shared" si="16"/>
        <v>0</v>
      </c>
    </row>
    <row r="52" spans="1:18" ht="16.5" customHeight="1">
      <c r="A52" s="344">
        <v>45</v>
      </c>
      <c r="B52" s="344"/>
      <c r="C52" s="345" t="s">
        <v>777</v>
      </c>
      <c r="D52" s="346" t="s">
        <v>2508</v>
      </c>
      <c r="E52" s="352">
        <v>290</v>
      </c>
      <c r="F52" s="353">
        <f t="shared" si="0"/>
        <v>72</v>
      </c>
      <c r="G52" s="349"/>
      <c r="H52" s="73" t="s">
        <v>558</v>
      </c>
      <c r="I52" s="68" t="s">
        <v>2902</v>
      </c>
      <c r="J52" s="346"/>
      <c r="K52" s="354">
        <f t="shared" si="9"/>
        <v>214</v>
      </c>
      <c r="L52" s="354">
        <f t="shared" si="10"/>
        <v>208</v>
      </c>
      <c r="M52" s="354">
        <f t="shared" si="11"/>
        <v>205</v>
      </c>
      <c r="N52" s="354">
        <f t="shared" si="12"/>
        <v>201</v>
      </c>
      <c r="O52" s="354">
        <f t="shared" si="13"/>
        <v>198</v>
      </c>
      <c r="P52" s="354">
        <f t="shared" si="14"/>
        <v>180</v>
      </c>
      <c r="Q52" s="354">
        <f t="shared" si="15"/>
        <v>144</v>
      </c>
      <c r="R52" s="354">
        <f t="shared" si="16"/>
        <v>0</v>
      </c>
    </row>
    <row r="53" spans="1:18" ht="16.5" customHeight="1">
      <c r="A53" s="108">
        <v>46</v>
      </c>
      <c r="B53" s="108"/>
      <c r="C53" s="92" t="s">
        <v>778</v>
      </c>
      <c r="D53" s="116" t="s">
        <v>2508</v>
      </c>
      <c r="E53" s="351">
        <v>380</v>
      </c>
      <c r="F53" s="318">
        <f t="shared" si="0"/>
        <v>95</v>
      </c>
      <c r="G53" s="106"/>
      <c r="H53" s="81" t="s">
        <v>2912</v>
      </c>
      <c r="I53" s="23" t="s">
        <v>2900</v>
      </c>
      <c r="J53" s="116"/>
      <c r="K53" s="319">
        <f t="shared" si="9"/>
        <v>283</v>
      </c>
      <c r="L53" s="319">
        <f t="shared" si="10"/>
        <v>275</v>
      </c>
      <c r="M53" s="319">
        <f t="shared" si="11"/>
        <v>270</v>
      </c>
      <c r="N53" s="319">
        <f t="shared" si="12"/>
        <v>266</v>
      </c>
      <c r="O53" s="319">
        <f t="shared" si="13"/>
        <v>261</v>
      </c>
      <c r="P53" s="319">
        <f t="shared" si="14"/>
        <v>237</v>
      </c>
      <c r="Q53" s="319">
        <f t="shared" si="15"/>
        <v>190</v>
      </c>
      <c r="R53" s="319">
        <f t="shared" si="16"/>
        <v>0</v>
      </c>
    </row>
    <row r="54" spans="1:18" ht="16.5" customHeight="1">
      <c r="A54" s="344">
        <v>47</v>
      </c>
      <c r="B54" s="344"/>
      <c r="C54" s="345" t="s">
        <v>779</v>
      </c>
      <c r="D54" s="346" t="s">
        <v>2508</v>
      </c>
      <c r="E54" s="352">
        <v>390</v>
      </c>
      <c r="F54" s="353">
        <f t="shared" si="0"/>
        <v>97</v>
      </c>
      <c r="G54" s="349"/>
      <c r="H54" s="27" t="s">
        <v>556</v>
      </c>
      <c r="I54" s="68" t="s">
        <v>2902</v>
      </c>
      <c r="J54" s="346" t="s">
        <v>2498</v>
      </c>
      <c r="K54" s="354">
        <f t="shared" si="9"/>
        <v>289</v>
      </c>
      <c r="L54" s="354">
        <f t="shared" si="10"/>
        <v>281</v>
      </c>
      <c r="M54" s="354">
        <f t="shared" si="11"/>
        <v>276</v>
      </c>
      <c r="N54" s="354">
        <f t="shared" si="12"/>
        <v>271</v>
      </c>
      <c r="O54" s="354">
        <f t="shared" si="13"/>
        <v>266</v>
      </c>
      <c r="P54" s="354">
        <f t="shared" si="14"/>
        <v>242</v>
      </c>
      <c r="Q54" s="354">
        <f t="shared" si="15"/>
        <v>194</v>
      </c>
      <c r="R54" s="354">
        <f t="shared" si="16"/>
        <v>0</v>
      </c>
    </row>
    <row r="55" spans="1:18" ht="16.5" customHeight="1">
      <c r="A55" s="108">
        <v>48</v>
      </c>
      <c r="B55" s="108"/>
      <c r="C55" s="92" t="s">
        <v>780</v>
      </c>
      <c r="D55" s="116" t="s">
        <v>2506</v>
      </c>
      <c r="E55" s="351">
        <v>777</v>
      </c>
      <c r="F55" s="318">
        <f t="shared" si="0"/>
        <v>194</v>
      </c>
      <c r="G55" s="106"/>
      <c r="H55" s="26" t="s">
        <v>555</v>
      </c>
      <c r="I55" s="26" t="s">
        <v>555</v>
      </c>
      <c r="J55" s="116" t="s">
        <v>2500</v>
      </c>
      <c r="K55" s="319">
        <f t="shared" si="9"/>
        <v>578</v>
      </c>
      <c r="L55" s="319">
        <f t="shared" si="10"/>
        <v>562</v>
      </c>
      <c r="M55" s="319">
        <f t="shared" si="11"/>
        <v>552</v>
      </c>
      <c r="N55" s="319">
        <f t="shared" si="12"/>
        <v>543</v>
      </c>
      <c r="O55" s="319">
        <f t="shared" si="13"/>
        <v>533</v>
      </c>
      <c r="P55" s="319">
        <f t="shared" si="14"/>
        <v>485</v>
      </c>
      <c r="Q55" s="319">
        <f t="shared" si="15"/>
        <v>388</v>
      </c>
      <c r="R55" s="319">
        <f t="shared" si="16"/>
        <v>0</v>
      </c>
    </row>
    <row r="56" spans="1:18" ht="16.5" customHeight="1">
      <c r="A56" s="344">
        <v>49</v>
      </c>
      <c r="B56" s="344"/>
      <c r="C56" s="345" t="s">
        <v>781</v>
      </c>
      <c r="D56" s="346" t="s">
        <v>744</v>
      </c>
      <c r="E56" s="352">
        <v>420</v>
      </c>
      <c r="F56" s="353">
        <f t="shared" si="0"/>
        <v>105</v>
      </c>
      <c r="G56" s="349"/>
      <c r="H56" s="29" t="s">
        <v>2906</v>
      </c>
      <c r="I56" s="22" t="s">
        <v>2905</v>
      </c>
      <c r="J56" s="346" t="s">
        <v>2500</v>
      </c>
      <c r="K56" s="354">
        <f t="shared" si="9"/>
        <v>313</v>
      </c>
      <c r="L56" s="354">
        <f t="shared" si="10"/>
        <v>304</v>
      </c>
      <c r="M56" s="354">
        <f t="shared" si="11"/>
        <v>299</v>
      </c>
      <c r="N56" s="354">
        <f t="shared" si="12"/>
        <v>294</v>
      </c>
      <c r="O56" s="354">
        <f t="shared" si="13"/>
        <v>288</v>
      </c>
      <c r="P56" s="354">
        <f t="shared" si="14"/>
        <v>262</v>
      </c>
      <c r="Q56" s="354">
        <f t="shared" si="15"/>
        <v>210</v>
      </c>
      <c r="R56" s="354">
        <f t="shared" si="16"/>
        <v>0</v>
      </c>
    </row>
    <row r="57" spans="1:18" ht="16.5" customHeight="1">
      <c r="A57" s="108">
        <v>50</v>
      </c>
      <c r="B57" s="108"/>
      <c r="C57" s="92" t="s">
        <v>782</v>
      </c>
      <c r="D57" s="116" t="s">
        <v>2508</v>
      </c>
      <c r="E57" s="351">
        <v>380</v>
      </c>
      <c r="F57" s="318">
        <f t="shared" si="0"/>
        <v>95</v>
      </c>
      <c r="G57" s="106"/>
      <c r="H57" s="73" t="s">
        <v>558</v>
      </c>
      <c r="I57" s="22" t="s">
        <v>2905</v>
      </c>
      <c r="J57" s="116"/>
      <c r="K57" s="319">
        <f t="shared" si="9"/>
        <v>283</v>
      </c>
      <c r="L57" s="319">
        <f t="shared" si="10"/>
        <v>275</v>
      </c>
      <c r="M57" s="319">
        <f t="shared" si="11"/>
        <v>270</v>
      </c>
      <c r="N57" s="319">
        <f t="shared" si="12"/>
        <v>266</v>
      </c>
      <c r="O57" s="319">
        <f t="shared" si="13"/>
        <v>261</v>
      </c>
      <c r="P57" s="319">
        <f t="shared" si="14"/>
        <v>237</v>
      </c>
      <c r="Q57" s="319">
        <f t="shared" si="15"/>
        <v>190</v>
      </c>
      <c r="R57" s="319">
        <f t="shared" si="16"/>
        <v>0</v>
      </c>
    </row>
    <row r="58" spans="1:18" ht="16.5" customHeight="1">
      <c r="A58" s="344">
        <v>51</v>
      </c>
      <c r="B58" s="344"/>
      <c r="C58" s="345" t="s">
        <v>783</v>
      </c>
      <c r="D58" s="346" t="s">
        <v>2508</v>
      </c>
      <c r="E58" s="352">
        <v>380</v>
      </c>
      <c r="F58" s="353">
        <f t="shared" si="0"/>
        <v>95</v>
      </c>
      <c r="G58" s="349"/>
      <c r="H58" s="78" t="s">
        <v>2911</v>
      </c>
      <c r="I58" s="22" t="s">
        <v>2905</v>
      </c>
      <c r="J58" s="346"/>
      <c r="K58" s="354">
        <f t="shared" si="9"/>
        <v>283</v>
      </c>
      <c r="L58" s="354">
        <f t="shared" si="10"/>
        <v>275</v>
      </c>
      <c r="M58" s="354">
        <f t="shared" si="11"/>
        <v>270</v>
      </c>
      <c r="N58" s="354">
        <f t="shared" si="12"/>
        <v>266</v>
      </c>
      <c r="O58" s="354">
        <f t="shared" si="13"/>
        <v>261</v>
      </c>
      <c r="P58" s="354">
        <f t="shared" si="14"/>
        <v>237</v>
      </c>
      <c r="Q58" s="354">
        <f t="shared" si="15"/>
        <v>190</v>
      </c>
      <c r="R58" s="354">
        <f t="shared" si="16"/>
        <v>0</v>
      </c>
    </row>
    <row r="59" spans="1:18" ht="16.5" customHeight="1">
      <c r="A59" s="108">
        <v>52</v>
      </c>
      <c r="B59" s="108"/>
      <c r="C59" s="92" t="s">
        <v>784</v>
      </c>
      <c r="D59" s="116" t="s">
        <v>2508</v>
      </c>
      <c r="E59" s="351">
        <v>380</v>
      </c>
      <c r="F59" s="318">
        <f t="shared" si="0"/>
        <v>95</v>
      </c>
      <c r="G59" s="106"/>
      <c r="H59" s="24" t="s">
        <v>2908</v>
      </c>
      <c r="I59" s="22" t="s">
        <v>2905</v>
      </c>
      <c r="J59" s="116"/>
      <c r="K59" s="319">
        <f t="shared" si="9"/>
        <v>283</v>
      </c>
      <c r="L59" s="319">
        <f t="shared" si="10"/>
        <v>275</v>
      </c>
      <c r="M59" s="319">
        <f t="shared" si="11"/>
        <v>270</v>
      </c>
      <c r="N59" s="319">
        <f t="shared" si="12"/>
        <v>266</v>
      </c>
      <c r="O59" s="319">
        <f t="shared" si="13"/>
        <v>261</v>
      </c>
      <c r="P59" s="319">
        <f t="shared" si="14"/>
        <v>237</v>
      </c>
      <c r="Q59" s="319">
        <f t="shared" si="15"/>
        <v>190</v>
      </c>
      <c r="R59" s="319">
        <f t="shared" si="16"/>
        <v>0</v>
      </c>
    </row>
    <row r="60" spans="1:18" ht="16.5" customHeight="1">
      <c r="A60" s="344">
        <v>53</v>
      </c>
      <c r="B60" s="344"/>
      <c r="C60" s="345" t="s">
        <v>785</v>
      </c>
      <c r="D60" s="346" t="s">
        <v>2508</v>
      </c>
      <c r="E60" s="352">
        <v>380</v>
      </c>
      <c r="F60" s="353">
        <f t="shared" si="0"/>
        <v>95</v>
      </c>
      <c r="G60" s="349"/>
      <c r="H60" s="81" t="s">
        <v>2912</v>
      </c>
      <c r="I60" s="22" t="s">
        <v>2905</v>
      </c>
      <c r="J60" s="346" t="s">
        <v>2500</v>
      </c>
      <c r="K60" s="354">
        <f t="shared" si="9"/>
        <v>283</v>
      </c>
      <c r="L60" s="354">
        <f t="shared" si="10"/>
        <v>275</v>
      </c>
      <c r="M60" s="354">
        <f t="shared" si="11"/>
        <v>270</v>
      </c>
      <c r="N60" s="354">
        <f t="shared" si="12"/>
        <v>266</v>
      </c>
      <c r="O60" s="354">
        <f t="shared" si="13"/>
        <v>261</v>
      </c>
      <c r="P60" s="354">
        <f t="shared" si="14"/>
        <v>237</v>
      </c>
      <c r="Q60" s="354">
        <f t="shared" si="15"/>
        <v>190</v>
      </c>
      <c r="R60" s="354">
        <f t="shared" si="16"/>
        <v>0</v>
      </c>
    </row>
    <row r="61" spans="1:18" ht="16.5" customHeight="1">
      <c r="A61" s="108">
        <v>54</v>
      </c>
      <c r="B61" s="108"/>
      <c r="C61" s="92" t="s">
        <v>786</v>
      </c>
      <c r="D61" s="116" t="s">
        <v>2508</v>
      </c>
      <c r="E61" s="351">
        <v>380</v>
      </c>
      <c r="F61" s="318">
        <f t="shared" si="0"/>
        <v>95</v>
      </c>
      <c r="G61" s="106"/>
      <c r="H61" s="29" t="s">
        <v>2906</v>
      </c>
      <c r="I61" s="22" t="s">
        <v>2905</v>
      </c>
      <c r="J61" s="116"/>
      <c r="K61" s="319">
        <f t="shared" si="9"/>
        <v>283</v>
      </c>
      <c r="L61" s="319">
        <f t="shared" si="10"/>
        <v>275</v>
      </c>
      <c r="M61" s="319">
        <f t="shared" si="11"/>
        <v>270</v>
      </c>
      <c r="N61" s="319">
        <f t="shared" si="12"/>
        <v>266</v>
      </c>
      <c r="O61" s="319">
        <f t="shared" si="13"/>
        <v>261</v>
      </c>
      <c r="P61" s="319">
        <f t="shared" si="14"/>
        <v>237</v>
      </c>
      <c r="Q61" s="319">
        <f t="shared" si="15"/>
        <v>190</v>
      </c>
      <c r="R61" s="319">
        <f t="shared" si="16"/>
        <v>0</v>
      </c>
    </row>
    <row r="62" spans="1:18" ht="16.5" customHeight="1">
      <c r="A62" s="344">
        <v>55</v>
      </c>
      <c r="B62" s="344"/>
      <c r="C62" s="345" t="s">
        <v>787</v>
      </c>
      <c r="D62" s="346" t="s">
        <v>2506</v>
      </c>
      <c r="E62" s="352">
        <v>360</v>
      </c>
      <c r="F62" s="353">
        <f t="shared" si="0"/>
        <v>90</v>
      </c>
      <c r="G62" s="349"/>
      <c r="H62" s="29" t="s">
        <v>2906</v>
      </c>
      <c r="I62" s="68" t="s">
        <v>2902</v>
      </c>
      <c r="J62" s="346"/>
      <c r="K62" s="354">
        <f t="shared" si="9"/>
        <v>268</v>
      </c>
      <c r="L62" s="354">
        <f t="shared" si="10"/>
        <v>261</v>
      </c>
      <c r="M62" s="354">
        <f t="shared" si="11"/>
        <v>256</v>
      </c>
      <c r="N62" s="354">
        <f t="shared" si="12"/>
        <v>252</v>
      </c>
      <c r="O62" s="354">
        <f t="shared" si="13"/>
        <v>247</v>
      </c>
      <c r="P62" s="354">
        <f t="shared" si="14"/>
        <v>225</v>
      </c>
      <c r="Q62" s="354">
        <f t="shared" si="15"/>
        <v>180</v>
      </c>
      <c r="R62" s="354">
        <f t="shared" si="16"/>
        <v>0</v>
      </c>
    </row>
    <row r="63" spans="1:18" ht="16.5" customHeight="1">
      <c r="A63" s="108">
        <v>56</v>
      </c>
      <c r="B63" s="108"/>
      <c r="C63" s="92" t="s">
        <v>788</v>
      </c>
      <c r="D63" s="116" t="s">
        <v>748</v>
      </c>
      <c r="E63" s="351">
        <v>420</v>
      </c>
      <c r="F63" s="318">
        <f t="shared" si="0"/>
        <v>105</v>
      </c>
      <c r="G63" s="106"/>
      <c r="H63" s="29" t="s">
        <v>2906</v>
      </c>
      <c r="I63" s="22" t="s">
        <v>2905</v>
      </c>
      <c r="J63" s="116" t="s">
        <v>2501</v>
      </c>
      <c r="K63" s="319">
        <f t="shared" si="9"/>
        <v>313</v>
      </c>
      <c r="L63" s="319">
        <f t="shared" si="10"/>
        <v>304</v>
      </c>
      <c r="M63" s="319">
        <f t="shared" si="11"/>
        <v>299</v>
      </c>
      <c r="N63" s="319">
        <f t="shared" si="12"/>
        <v>294</v>
      </c>
      <c r="O63" s="319">
        <f t="shared" si="13"/>
        <v>288</v>
      </c>
      <c r="P63" s="319">
        <f t="shared" si="14"/>
        <v>262</v>
      </c>
      <c r="Q63" s="319">
        <f t="shared" si="15"/>
        <v>210</v>
      </c>
      <c r="R63" s="319">
        <f t="shared" si="16"/>
        <v>0</v>
      </c>
    </row>
    <row r="64" spans="1:18" ht="16.5" customHeight="1">
      <c r="A64" s="344">
        <v>57</v>
      </c>
      <c r="B64" s="344"/>
      <c r="C64" s="345" t="s">
        <v>789</v>
      </c>
      <c r="D64" s="346" t="s">
        <v>748</v>
      </c>
      <c r="E64" s="352">
        <v>390</v>
      </c>
      <c r="F64" s="353">
        <f t="shared" si="0"/>
        <v>97</v>
      </c>
      <c r="G64" s="349"/>
      <c r="H64" s="25" t="s">
        <v>2901</v>
      </c>
      <c r="I64" s="22" t="s">
        <v>2905</v>
      </c>
      <c r="J64" s="346"/>
      <c r="K64" s="354">
        <f t="shared" si="9"/>
        <v>289</v>
      </c>
      <c r="L64" s="354">
        <f t="shared" si="10"/>
        <v>281</v>
      </c>
      <c r="M64" s="354">
        <f t="shared" si="11"/>
        <v>276</v>
      </c>
      <c r="N64" s="354">
        <f t="shared" si="12"/>
        <v>271</v>
      </c>
      <c r="O64" s="354">
        <f t="shared" si="13"/>
        <v>266</v>
      </c>
      <c r="P64" s="354">
        <f t="shared" si="14"/>
        <v>242</v>
      </c>
      <c r="Q64" s="354">
        <f t="shared" si="15"/>
        <v>194</v>
      </c>
      <c r="R64" s="354">
        <f t="shared" si="16"/>
        <v>0</v>
      </c>
    </row>
    <row r="65" spans="1:18" ht="16.5" customHeight="1">
      <c r="A65" s="108">
        <v>58</v>
      </c>
      <c r="B65" s="108"/>
      <c r="C65" s="92" t="s">
        <v>790</v>
      </c>
      <c r="D65" s="116" t="s">
        <v>744</v>
      </c>
      <c r="E65" s="351">
        <v>380</v>
      </c>
      <c r="F65" s="318">
        <f t="shared" si="0"/>
        <v>95</v>
      </c>
      <c r="G65" s="106"/>
      <c r="H65" s="23" t="s">
        <v>2900</v>
      </c>
      <c r="I65" s="22" t="s">
        <v>2905</v>
      </c>
      <c r="J65" s="116"/>
      <c r="K65" s="319">
        <f t="shared" si="9"/>
        <v>283</v>
      </c>
      <c r="L65" s="319">
        <f t="shared" si="10"/>
        <v>275</v>
      </c>
      <c r="M65" s="319">
        <f t="shared" si="11"/>
        <v>270</v>
      </c>
      <c r="N65" s="319">
        <f t="shared" si="12"/>
        <v>266</v>
      </c>
      <c r="O65" s="319">
        <f t="shared" si="13"/>
        <v>261</v>
      </c>
      <c r="P65" s="319">
        <f t="shared" si="14"/>
        <v>237</v>
      </c>
      <c r="Q65" s="319">
        <f t="shared" si="15"/>
        <v>190</v>
      </c>
      <c r="R65" s="319">
        <f t="shared" si="16"/>
        <v>0</v>
      </c>
    </row>
    <row r="66" spans="1:18" ht="16.5" customHeight="1">
      <c r="A66" s="344">
        <v>59</v>
      </c>
      <c r="B66" s="344"/>
      <c r="C66" s="345" t="s">
        <v>791</v>
      </c>
      <c r="D66" s="346" t="s">
        <v>744</v>
      </c>
      <c r="E66" s="352">
        <v>330</v>
      </c>
      <c r="F66" s="353">
        <f t="shared" si="0"/>
        <v>82</v>
      </c>
      <c r="G66" s="349"/>
      <c r="H66" s="29" t="s">
        <v>2906</v>
      </c>
      <c r="I66" s="22" t="s">
        <v>2905</v>
      </c>
      <c r="J66" s="346" t="s">
        <v>2498</v>
      </c>
      <c r="K66" s="354">
        <f t="shared" si="9"/>
        <v>244</v>
      </c>
      <c r="L66" s="354">
        <f t="shared" si="10"/>
        <v>237</v>
      </c>
      <c r="M66" s="354">
        <f t="shared" si="11"/>
        <v>233</v>
      </c>
      <c r="N66" s="354">
        <f t="shared" si="12"/>
        <v>229</v>
      </c>
      <c r="O66" s="354">
        <f t="shared" si="13"/>
        <v>225</v>
      </c>
      <c r="P66" s="354">
        <f t="shared" si="14"/>
        <v>205</v>
      </c>
      <c r="Q66" s="354">
        <f t="shared" si="15"/>
        <v>164</v>
      </c>
      <c r="R66" s="354">
        <f t="shared" si="16"/>
        <v>0</v>
      </c>
    </row>
    <row r="67" spans="1:18" ht="16.5" customHeight="1">
      <c r="A67" s="108">
        <v>60</v>
      </c>
      <c r="B67" s="108"/>
      <c r="C67" s="92" t="s">
        <v>2393</v>
      </c>
      <c r="D67" s="116" t="s">
        <v>2432</v>
      </c>
      <c r="E67" s="351">
        <v>370</v>
      </c>
      <c r="F67" s="318">
        <f t="shared" si="0"/>
        <v>92</v>
      </c>
      <c r="G67" s="106"/>
      <c r="H67" s="25" t="s">
        <v>2901</v>
      </c>
      <c r="I67" s="28" t="s">
        <v>557</v>
      </c>
      <c r="J67" s="116" t="s">
        <v>2501</v>
      </c>
      <c r="K67" s="319">
        <f t="shared" si="9"/>
        <v>274</v>
      </c>
      <c r="L67" s="319">
        <f t="shared" si="10"/>
        <v>266</v>
      </c>
      <c r="M67" s="319">
        <f t="shared" si="11"/>
        <v>262</v>
      </c>
      <c r="N67" s="319">
        <f t="shared" si="12"/>
        <v>257</v>
      </c>
      <c r="O67" s="319">
        <f t="shared" si="13"/>
        <v>253</v>
      </c>
      <c r="P67" s="319">
        <f t="shared" si="14"/>
        <v>230</v>
      </c>
      <c r="Q67" s="319">
        <f t="shared" si="15"/>
        <v>184</v>
      </c>
      <c r="R67" s="319">
        <f t="shared" si="16"/>
        <v>0</v>
      </c>
    </row>
    <row r="68" spans="1:18" ht="16.5" customHeight="1">
      <c r="A68" s="344">
        <v>61</v>
      </c>
      <c r="B68" s="344"/>
      <c r="C68" s="345" t="s">
        <v>2397</v>
      </c>
      <c r="D68" s="346" t="s">
        <v>2433</v>
      </c>
      <c r="E68" s="352">
        <v>350</v>
      </c>
      <c r="F68" s="353">
        <f t="shared" si="0"/>
        <v>87</v>
      </c>
      <c r="G68" s="349"/>
      <c r="H68" s="20" t="s">
        <v>2909</v>
      </c>
      <c r="I68" s="20" t="s">
        <v>2909</v>
      </c>
      <c r="J68" s="346"/>
      <c r="K68" s="354">
        <f t="shared" si="9"/>
        <v>259</v>
      </c>
      <c r="L68" s="354">
        <f t="shared" si="10"/>
        <v>252</v>
      </c>
      <c r="M68" s="354">
        <f t="shared" si="11"/>
        <v>247</v>
      </c>
      <c r="N68" s="354">
        <f t="shared" si="12"/>
        <v>243</v>
      </c>
      <c r="O68" s="354">
        <f t="shared" si="13"/>
        <v>239</v>
      </c>
      <c r="P68" s="354">
        <f t="shared" si="14"/>
        <v>217</v>
      </c>
      <c r="Q68" s="354">
        <f t="shared" si="15"/>
        <v>174</v>
      </c>
      <c r="R68" s="354">
        <f t="shared" si="16"/>
        <v>0</v>
      </c>
    </row>
    <row r="69" spans="1:18" ht="16.5" customHeight="1">
      <c r="A69" s="108">
        <v>62</v>
      </c>
      <c r="B69" s="108"/>
      <c r="C69" s="92" t="s">
        <v>792</v>
      </c>
      <c r="D69" s="116" t="s">
        <v>2504</v>
      </c>
      <c r="E69" s="351">
        <v>360</v>
      </c>
      <c r="F69" s="318">
        <f t="shared" si="0"/>
        <v>90</v>
      </c>
      <c r="G69" s="106"/>
      <c r="H69" s="23" t="s">
        <v>2900</v>
      </c>
      <c r="I69" s="68" t="s">
        <v>2902</v>
      </c>
      <c r="J69" s="116"/>
      <c r="K69" s="319">
        <f t="shared" si="9"/>
        <v>268</v>
      </c>
      <c r="L69" s="319">
        <f t="shared" si="10"/>
        <v>261</v>
      </c>
      <c r="M69" s="319">
        <f t="shared" si="11"/>
        <v>256</v>
      </c>
      <c r="N69" s="319">
        <f t="shared" si="12"/>
        <v>252</v>
      </c>
      <c r="O69" s="319">
        <f t="shared" si="13"/>
        <v>247</v>
      </c>
      <c r="P69" s="319">
        <f t="shared" si="14"/>
        <v>225</v>
      </c>
      <c r="Q69" s="319">
        <f t="shared" si="15"/>
        <v>180</v>
      </c>
      <c r="R69" s="319">
        <f t="shared" si="16"/>
        <v>0</v>
      </c>
    </row>
    <row r="70" spans="1:18" ht="16.5" customHeight="1">
      <c r="A70" s="344">
        <v>63</v>
      </c>
      <c r="B70" s="344"/>
      <c r="C70" s="345" t="s">
        <v>793</v>
      </c>
      <c r="D70" s="346" t="s">
        <v>2508</v>
      </c>
      <c r="E70" s="352">
        <v>320</v>
      </c>
      <c r="F70" s="353">
        <f t="shared" si="0"/>
        <v>80</v>
      </c>
      <c r="G70" s="349"/>
      <c r="H70" s="24" t="s">
        <v>2908</v>
      </c>
      <c r="I70" s="22" t="s">
        <v>2905</v>
      </c>
      <c r="J70" s="346" t="s">
        <v>2500</v>
      </c>
      <c r="K70" s="354">
        <f t="shared" si="9"/>
        <v>238</v>
      </c>
      <c r="L70" s="354">
        <f t="shared" si="10"/>
        <v>232</v>
      </c>
      <c r="M70" s="354">
        <f t="shared" si="11"/>
        <v>228</v>
      </c>
      <c r="N70" s="354">
        <f t="shared" si="12"/>
        <v>224</v>
      </c>
      <c r="O70" s="354">
        <f t="shared" si="13"/>
        <v>220</v>
      </c>
      <c r="P70" s="354">
        <f t="shared" si="14"/>
        <v>200</v>
      </c>
      <c r="Q70" s="354">
        <f t="shared" si="15"/>
        <v>160</v>
      </c>
      <c r="R70" s="354">
        <f t="shared" si="16"/>
        <v>0</v>
      </c>
    </row>
    <row r="71" spans="1:18" ht="16.5" customHeight="1">
      <c r="A71" s="108">
        <v>64</v>
      </c>
      <c r="B71" s="108"/>
      <c r="C71" s="92" t="s">
        <v>794</v>
      </c>
      <c r="D71" s="116" t="s">
        <v>760</v>
      </c>
      <c r="E71" s="351">
        <v>320</v>
      </c>
      <c r="F71" s="318">
        <f t="shared" si="0"/>
        <v>80</v>
      </c>
      <c r="G71" s="106"/>
      <c r="H71" s="68" t="s">
        <v>2902</v>
      </c>
      <c r="I71" s="22" t="s">
        <v>2905</v>
      </c>
      <c r="J71" s="116"/>
      <c r="K71" s="319">
        <f t="shared" si="9"/>
        <v>238</v>
      </c>
      <c r="L71" s="319">
        <f t="shared" si="10"/>
        <v>232</v>
      </c>
      <c r="M71" s="319">
        <f t="shared" si="11"/>
        <v>228</v>
      </c>
      <c r="N71" s="319">
        <f t="shared" si="12"/>
        <v>224</v>
      </c>
      <c r="O71" s="319">
        <f t="shared" si="13"/>
        <v>220</v>
      </c>
      <c r="P71" s="319">
        <f t="shared" si="14"/>
        <v>200</v>
      </c>
      <c r="Q71" s="319">
        <f t="shared" si="15"/>
        <v>160</v>
      </c>
      <c r="R71" s="319">
        <f t="shared" si="16"/>
        <v>0</v>
      </c>
    </row>
    <row r="72" spans="1:18" ht="16.5" customHeight="1">
      <c r="A72" s="344">
        <v>65</v>
      </c>
      <c r="B72" s="344"/>
      <c r="C72" s="345" t="s">
        <v>795</v>
      </c>
      <c r="D72" s="346" t="s">
        <v>2507</v>
      </c>
      <c r="E72" s="352">
        <v>320</v>
      </c>
      <c r="F72" s="353">
        <f t="shared" si="0"/>
        <v>80</v>
      </c>
      <c r="G72" s="349"/>
      <c r="H72" s="78" t="s">
        <v>2911</v>
      </c>
      <c r="I72" s="78" t="s">
        <v>2911</v>
      </c>
      <c r="J72" s="346"/>
      <c r="K72" s="354">
        <f t="shared" si="9"/>
        <v>238</v>
      </c>
      <c r="L72" s="354">
        <f t="shared" si="10"/>
        <v>232</v>
      </c>
      <c r="M72" s="354">
        <f t="shared" si="11"/>
        <v>228</v>
      </c>
      <c r="N72" s="354">
        <f t="shared" si="12"/>
        <v>224</v>
      </c>
      <c r="O72" s="354">
        <f t="shared" si="13"/>
        <v>220</v>
      </c>
      <c r="P72" s="354">
        <f t="shared" si="14"/>
        <v>200</v>
      </c>
      <c r="Q72" s="354">
        <f t="shared" si="15"/>
        <v>160</v>
      </c>
      <c r="R72" s="354">
        <f t="shared" si="16"/>
        <v>0</v>
      </c>
    </row>
    <row r="73" spans="1:18" ht="16.5" customHeight="1">
      <c r="A73" s="108">
        <v>66</v>
      </c>
      <c r="B73" s="108"/>
      <c r="C73" s="92" t="s">
        <v>796</v>
      </c>
      <c r="D73" s="116" t="s">
        <v>2504</v>
      </c>
      <c r="E73" s="351">
        <v>320</v>
      </c>
      <c r="F73" s="318">
        <f t="shared" ref="F73:F136" si="17">ROUNDDOWN(E73/4,0)</f>
        <v>80</v>
      </c>
      <c r="G73" s="106"/>
      <c r="H73" s="29" t="s">
        <v>2906</v>
      </c>
      <c r="I73" s="25" t="s">
        <v>2901</v>
      </c>
      <c r="J73" s="116" t="s">
        <v>2498</v>
      </c>
      <c r="K73" s="319">
        <f t="shared" ref="K73:K97" si="18">ROUNDDOWN(F73*2.9844,0)</f>
        <v>238</v>
      </c>
      <c r="L73" s="319">
        <f t="shared" ref="L73:L97" si="19">ROUNDDOWN(F73*2.9,0)</f>
        <v>232</v>
      </c>
      <c r="M73" s="319">
        <f t="shared" ref="M73:M97" si="20">ROUNDDOWN(F73*2.85,0)</f>
        <v>228</v>
      </c>
      <c r="N73" s="319">
        <f t="shared" ref="N73:N97" si="21">ROUNDDOWN(F73*2.8,0)</f>
        <v>224</v>
      </c>
      <c r="O73" s="319">
        <f t="shared" ref="O73:O97" si="22">ROUNDDOWN(F73*2.75,0)</f>
        <v>220</v>
      </c>
      <c r="P73" s="319">
        <f t="shared" ref="P73:P97" si="23">ROUNDDOWN(F73*2.5,0)</f>
        <v>200</v>
      </c>
      <c r="Q73" s="319">
        <f t="shared" ref="Q73:Q97" si="24">ROUNDDOWN(F73*2,0)</f>
        <v>160</v>
      </c>
      <c r="R73" s="319">
        <f t="shared" ref="R73:R97" si="25">ROUNDDOWN(F73*0,0)</f>
        <v>0</v>
      </c>
    </row>
    <row r="74" spans="1:18" ht="16.5" customHeight="1">
      <c r="A74" s="344">
        <v>67</v>
      </c>
      <c r="B74" s="344"/>
      <c r="C74" s="345" t="s">
        <v>797</v>
      </c>
      <c r="D74" s="346" t="s">
        <v>2508</v>
      </c>
      <c r="E74" s="352">
        <v>360</v>
      </c>
      <c r="F74" s="353">
        <f t="shared" si="17"/>
        <v>90</v>
      </c>
      <c r="G74" s="349"/>
      <c r="H74" s="29" t="s">
        <v>2906</v>
      </c>
      <c r="I74" s="22" t="s">
        <v>2905</v>
      </c>
      <c r="J74" s="346"/>
      <c r="K74" s="354">
        <f t="shared" si="18"/>
        <v>268</v>
      </c>
      <c r="L74" s="354">
        <f t="shared" si="19"/>
        <v>261</v>
      </c>
      <c r="M74" s="354">
        <f t="shared" si="20"/>
        <v>256</v>
      </c>
      <c r="N74" s="354">
        <f t="shared" si="21"/>
        <v>252</v>
      </c>
      <c r="O74" s="354">
        <f t="shared" si="22"/>
        <v>247</v>
      </c>
      <c r="P74" s="354">
        <f t="shared" si="23"/>
        <v>225</v>
      </c>
      <c r="Q74" s="354">
        <f t="shared" si="24"/>
        <v>180</v>
      </c>
      <c r="R74" s="354">
        <f t="shared" si="25"/>
        <v>0</v>
      </c>
    </row>
    <row r="75" spans="1:18" ht="16.5" customHeight="1">
      <c r="A75" s="108">
        <v>68</v>
      </c>
      <c r="B75" s="108"/>
      <c r="C75" s="92" t="s">
        <v>798</v>
      </c>
      <c r="D75" s="116" t="s">
        <v>2508</v>
      </c>
      <c r="E75" s="351">
        <v>340</v>
      </c>
      <c r="F75" s="318">
        <f t="shared" si="17"/>
        <v>85</v>
      </c>
      <c r="G75" s="106"/>
      <c r="H75" s="23" t="s">
        <v>2900</v>
      </c>
      <c r="I75" s="22" t="s">
        <v>2905</v>
      </c>
      <c r="J75" s="116" t="s">
        <v>2500</v>
      </c>
      <c r="K75" s="319">
        <f t="shared" si="18"/>
        <v>253</v>
      </c>
      <c r="L75" s="319">
        <f t="shared" si="19"/>
        <v>246</v>
      </c>
      <c r="M75" s="319">
        <f t="shared" si="20"/>
        <v>242</v>
      </c>
      <c r="N75" s="319">
        <f t="shared" si="21"/>
        <v>238</v>
      </c>
      <c r="O75" s="319">
        <f t="shared" si="22"/>
        <v>233</v>
      </c>
      <c r="P75" s="319">
        <f t="shared" si="23"/>
        <v>212</v>
      </c>
      <c r="Q75" s="319">
        <f t="shared" si="24"/>
        <v>170</v>
      </c>
      <c r="R75" s="319">
        <f t="shared" si="25"/>
        <v>0</v>
      </c>
    </row>
    <row r="76" spans="1:18" ht="16.5" customHeight="1">
      <c r="A76" s="344">
        <v>69</v>
      </c>
      <c r="B76" s="344"/>
      <c r="C76" s="345" t="s">
        <v>799</v>
      </c>
      <c r="D76" s="346" t="s">
        <v>744</v>
      </c>
      <c r="E76" s="352">
        <v>330</v>
      </c>
      <c r="F76" s="353">
        <f t="shared" si="17"/>
        <v>82</v>
      </c>
      <c r="G76" s="349"/>
      <c r="H76" s="29" t="s">
        <v>2906</v>
      </c>
      <c r="I76" s="24" t="s">
        <v>2908</v>
      </c>
      <c r="J76" s="346"/>
      <c r="K76" s="354">
        <f t="shared" si="18"/>
        <v>244</v>
      </c>
      <c r="L76" s="354">
        <f t="shared" si="19"/>
        <v>237</v>
      </c>
      <c r="M76" s="354">
        <f t="shared" si="20"/>
        <v>233</v>
      </c>
      <c r="N76" s="354">
        <f t="shared" si="21"/>
        <v>229</v>
      </c>
      <c r="O76" s="354">
        <f t="shared" si="22"/>
        <v>225</v>
      </c>
      <c r="P76" s="354">
        <f t="shared" si="23"/>
        <v>205</v>
      </c>
      <c r="Q76" s="354">
        <f t="shared" si="24"/>
        <v>164</v>
      </c>
      <c r="R76" s="354">
        <f t="shared" si="25"/>
        <v>0</v>
      </c>
    </row>
    <row r="77" spans="1:18" ht="16.5" customHeight="1">
      <c r="A77" s="108">
        <v>70</v>
      </c>
      <c r="B77" s="108"/>
      <c r="C77" s="92" t="s">
        <v>800</v>
      </c>
      <c r="D77" s="116" t="s">
        <v>730</v>
      </c>
      <c r="E77" s="351">
        <v>260</v>
      </c>
      <c r="F77" s="318">
        <f t="shared" si="17"/>
        <v>65</v>
      </c>
      <c r="G77" s="106"/>
      <c r="H77" s="22" t="s">
        <v>2905</v>
      </c>
      <c r="I77" s="23" t="s">
        <v>2900</v>
      </c>
      <c r="J77" s="116"/>
      <c r="K77" s="319">
        <f t="shared" si="18"/>
        <v>193</v>
      </c>
      <c r="L77" s="319">
        <f t="shared" si="19"/>
        <v>188</v>
      </c>
      <c r="M77" s="319">
        <f t="shared" si="20"/>
        <v>185</v>
      </c>
      <c r="N77" s="319">
        <f t="shared" si="21"/>
        <v>182</v>
      </c>
      <c r="O77" s="319">
        <f t="shared" si="22"/>
        <v>178</v>
      </c>
      <c r="P77" s="319">
        <f t="shared" si="23"/>
        <v>162</v>
      </c>
      <c r="Q77" s="319">
        <f t="shared" si="24"/>
        <v>130</v>
      </c>
      <c r="R77" s="319">
        <f t="shared" si="25"/>
        <v>0</v>
      </c>
    </row>
    <row r="78" spans="1:18" ht="16.5" customHeight="1">
      <c r="A78" s="344">
        <v>71</v>
      </c>
      <c r="B78" s="344"/>
      <c r="C78" s="345" t="s">
        <v>2400</v>
      </c>
      <c r="D78" s="346" t="s">
        <v>2508</v>
      </c>
      <c r="E78" s="352">
        <v>290</v>
      </c>
      <c r="F78" s="353">
        <f t="shared" si="17"/>
        <v>72</v>
      </c>
      <c r="G78" s="349"/>
      <c r="H78" s="22" t="s">
        <v>2905</v>
      </c>
      <c r="I78" s="22" t="s">
        <v>2905</v>
      </c>
      <c r="J78" s="346" t="s">
        <v>2500</v>
      </c>
      <c r="K78" s="354">
        <f t="shared" si="18"/>
        <v>214</v>
      </c>
      <c r="L78" s="354">
        <f t="shared" si="19"/>
        <v>208</v>
      </c>
      <c r="M78" s="354">
        <f t="shared" si="20"/>
        <v>205</v>
      </c>
      <c r="N78" s="354">
        <f t="shared" si="21"/>
        <v>201</v>
      </c>
      <c r="O78" s="354">
        <f t="shared" si="22"/>
        <v>198</v>
      </c>
      <c r="P78" s="354">
        <f t="shared" si="23"/>
        <v>180</v>
      </c>
      <c r="Q78" s="354">
        <f t="shared" si="24"/>
        <v>144</v>
      </c>
      <c r="R78" s="354">
        <f t="shared" si="25"/>
        <v>0</v>
      </c>
    </row>
    <row r="79" spans="1:18" ht="16.5" customHeight="1">
      <c r="A79" s="108">
        <v>72</v>
      </c>
      <c r="B79" s="108"/>
      <c r="C79" s="92" t="s">
        <v>801</v>
      </c>
      <c r="D79" s="116" t="s">
        <v>760</v>
      </c>
      <c r="E79" s="351">
        <v>430</v>
      </c>
      <c r="F79" s="318">
        <f t="shared" si="17"/>
        <v>107</v>
      </c>
      <c r="G79" s="106"/>
      <c r="H79" s="68" t="s">
        <v>2902</v>
      </c>
      <c r="I79" s="28" t="s">
        <v>557</v>
      </c>
      <c r="J79" s="116" t="s">
        <v>2498</v>
      </c>
      <c r="K79" s="319">
        <f t="shared" si="18"/>
        <v>319</v>
      </c>
      <c r="L79" s="319">
        <f t="shared" si="19"/>
        <v>310</v>
      </c>
      <c r="M79" s="319">
        <f t="shared" si="20"/>
        <v>304</v>
      </c>
      <c r="N79" s="319">
        <f t="shared" si="21"/>
        <v>299</v>
      </c>
      <c r="O79" s="319">
        <f t="shared" si="22"/>
        <v>294</v>
      </c>
      <c r="P79" s="319">
        <f t="shared" si="23"/>
        <v>267</v>
      </c>
      <c r="Q79" s="319">
        <f t="shared" si="24"/>
        <v>214</v>
      </c>
      <c r="R79" s="319">
        <f t="shared" si="25"/>
        <v>0</v>
      </c>
    </row>
    <row r="80" spans="1:18" ht="16.5" customHeight="1">
      <c r="A80" s="344">
        <v>73</v>
      </c>
      <c r="B80" s="344"/>
      <c r="C80" s="345" t="s">
        <v>802</v>
      </c>
      <c r="D80" s="346" t="s">
        <v>730</v>
      </c>
      <c r="E80" s="352">
        <v>370</v>
      </c>
      <c r="F80" s="353">
        <f t="shared" si="17"/>
        <v>92</v>
      </c>
      <c r="G80" s="349"/>
      <c r="H80" s="20" t="s">
        <v>2909</v>
      </c>
      <c r="I80" s="68" t="s">
        <v>2902</v>
      </c>
      <c r="J80" s="346" t="s">
        <v>2499</v>
      </c>
      <c r="K80" s="354">
        <f t="shared" si="18"/>
        <v>274</v>
      </c>
      <c r="L80" s="354">
        <f t="shared" si="19"/>
        <v>266</v>
      </c>
      <c r="M80" s="354">
        <f t="shared" si="20"/>
        <v>262</v>
      </c>
      <c r="N80" s="354">
        <f t="shared" si="21"/>
        <v>257</v>
      </c>
      <c r="O80" s="354">
        <f t="shared" si="22"/>
        <v>253</v>
      </c>
      <c r="P80" s="354">
        <f t="shared" si="23"/>
        <v>230</v>
      </c>
      <c r="Q80" s="354">
        <f t="shared" si="24"/>
        <v>184</v>
      </c>
      <c r="R80" s="354">
        <f t="shared" si="25"/>
        <v>0</v>
      </c>
    </row>
    <row r="81" spans="1:18" ht="16.5" customHeight="1">
      <c r="A81" s="108">
        <v>74</v>
      </c>
      <c r="B81" s="108"/>
      <c r="C81" s="92" t="s">
        <v>803</v>
      </c>
      <c r="D81" s="116" t="s">
        <v>2508</v>
      </c>
      <c r="E81" s="351">
        <v>390</v>
      </c>
      <c r="F81" s="318">
        <f t="shared" si="17"/>
        <v>97</v>
      </c>
      <c r="G81" s="106"/>
      <c r="H81" s="81" t="s">
        <v>2912</v>
      </c>
      <c r="I81" s="22" t="s">
        <v>2905</v>
      </c>
      <c r="J81" s="116" t="s">
        <v>2500</v>
      </c>
      <c r="K81" s="319">
        <f t="shared" si="18"/>
        <v>289</v>
      </c>
      <c r="L81" s="319">
        <f t="shared" si="19"/>
        <v>281</v>
      </c>
      <c r="M81" s="319">
        <f t="shared" si="20"/>
        <v>276</v>
      </c>
      <c r="N81" s="319">
        <f t="shared" si="21"/>
        <v>271</v>
      </c>
      <c r="O81" s="319">
        <f t="shared" si="22"/>
        <v>266</v>
      </c>
      <c r="P81" s="319">
        <f t="shared" si="23"/>
        <v>242</v>
      </c>
      <c r="Q81" s="319">
        <f t="shared" si="24"/>
        <v>194</v>
      </c>
      <c r="R81" s="319">
        <f t="shared" si="25"/>
        <v>0</v>
      </c>
    </row>
    <row r="82" spans="1:18" ht="16.5" customHeight="1">
      <c r="A82" s="344">
        <v>75</v>
      </c>
      <c r="B82" s="344"/>
      <c r="C82" s="345" t="s">
        <v>804</v>
      </c>
      <c r="D82" s="346" t="s">
        <v>2504</v>
      </c>
      <c r="E82" s="352">
        <v>350</v>
      </c>
      <c r="F82" s="353">
        <f t="shared" si="17"/>
        <v>87</v>
      </c>
      <c r="G82" s="349"/>
      <c r="H82" s="68" t="s">
        <v>2902</v>
      </c>
      <c r="I82" s="24" t="s">
        <v>2908</v>
      </c>
      <c r="J82" s="346" t="s">
        <v>2501</v>
      </c>
      <c r="K82" s="354">
        <f t="shared" si="18"/>
        <v>259</v>
      </c>
      <c r="L82" s="354">
        <f t="shared" si="19"/>
        <v>252</v>
      </c>
      <c r="M82" s="354">
        <f t="shared" si="20"/>
        <v>247</v>
      </c>
      <c r="N82" s="354">
        <f t="shared" si="21"/>
        <v>243</v>
      </c>
      <c r="O82" s="354">
        <f t="shared" si="22"/>
        <v>239</v>
      </c>
      <c r="P82" s="354">
        <f t="shared" si="23"/>
        <v>217</v>
      </c>
      <c r="Q82" s="354">
        <f t="shared" si="24"/>
        <v>174</v>
      </c>
      <c r="R82" s="354">
        <f t="shared" si="25"/>
        <v>0</v>
      </c>
    </row>
    <row r="83" spans="1:18" ht="16.5" customHeight="1">
      <c r="A83" s="108">
        <v>76</v>
      </c>
      <c r="B83" s="108"/>
      <c r="C83" s="92" t="s">
        <v>805</v>
      </c>
      <c r="D83" s="116" t="s">
        <v>2504</v>
      </c>
      <c r="E83" s="351">
        <v>380</v>
      </c>
      <c r="F83" s="318">
        <f t="shared" si="17"/>
        <v>95</v>
      </c>
      <c r="G83" s="106"/>
      <c r="H83" s="27" t="s">
        <v>556</v>
      </c>
      <c r="I83" s="23" t="s">
        <v>2900</v>
      </c>
      <c r="J83" s="116" t="s">
        <v>2500</v>
      </c>
      <c r="K83" s="319">
        <f t="shared" si="18"/>
        <v>283</v>
      </c>
      <c r="L83" s="319">
        <f t="shared" si="19"/>
        <v>275</v>
      </c>
      <c r="M83" s="319">
        <f t="shared" si="20"/>
        <v>270</v>
      </c>
      <c r="N83" s="319">
        <f t="shared" si="21"/>
        <v>266</v>
      </c>
      <c r="O83" s="319">
        <f t="shared" si="22"/>
        <v>261</v>
      </c>
      <c r="P83" s="319">
        <f t="shared" si="23"/>
        <v>237</v>
      </c>
      <c r="Q83" s="319">
        <f t="shared" si="24"/>
        <v>190</v>
      </c>
      <c r="R83" s="319">
        <f t="shared" si="25"/>
        <v>0</v>
      </c>
    </row>
    <row r="84" spans="1:18" ht="16.5" customHeight="1">
      <c r="A84" s="344">
        <v>77</v>
      </c>
      <c r="B84" s="344"/>
      <c r="C84" s="345" t="s">
        <v>806</v>
      </c>
      <c r="D84" s="346" t="s">
        <v>2508</v>
      </c>
      <c r="E84" s="352">
        <v>360</v>
      </c>
      <c r="F84" s="353">
        <f t="shared" si="17"/>
        <v>90</v>
      </c>
      <c r="G84" s="349"/>
      <c r="H84" s="81" t="s">
        <v>2912</v>
      </c>
      <c r="I84" s="69" t="s">
        <v>2903</v>
      </c>
      <c r="J84" s="346" t="s">
        <v>2500</v>
      </c>
      <c r="K84" s="354">
        <f t="shared" si="18"/>
        <v>268</v>
      </c>
      <c r="L84" s="354">
        <f t="shared" si="19"/>
        <v>261</v>
      </c>
      <c r="M84" s="354">
        <f t="shared" si="20"/>
        <v>256</v>
      </c>
      <c r="N84" s="354">
        <f t="shared" si="21"/>
        <v>252</v>
      </c>
      <c r="O84" s="354">
        <f t="shared" si="22"/>
        <v>247</v>
      </c>
      <c r="P84" s="354">
        <f t="shared" si="23"/>
        <v>225</v>
      </c>
      <c r="Q84" s="354">
        <f t="shared" si="24"/>
        <v>180</v>
      </c>
      <c r="R84" s="354">
        <f t="shared" si="25"/>
        <v>0</v>
      </c>
    </row>
    <row r="85" spans="1:18" ht="16.5" customHeight="1">
      <c r="A85" s="108">
        <v>78</v>
      </c>
      <c r="B85" s="108"/>
      <c r="C85" s="92" t="s">
        <v>807</v>
      </c>
      <c r="D85" s="116" t="s">
        <v>760</v>
      </c>
      <c r="E85" s="351">
        <v>360</v>
      </c>
      <c r="F85" s="318">
        <f t="shared" si="17"/>
        <v>90</v>
      </c>
      <c r="G85" s="106"/>
      <c r="H85" s="20" t="s">
        <v>2909</v>
      </c>
      <c r="I85" s="69" t="s">
        <v>2903</v>
      </c>
      <c r="J85" s="116"/>
      <c r="K85" s="319">
        <f t="shared" si="18"/>
        <v>268</v>
      </c>
      <c r="L85" s="319">
        <f t="shared" si="19"/>
        <v>261</v>
      </c>
      <c r="M85" s="319">
        <f t="shared" si="20"/>
        <v>256</v>
      </c>
      <c r="N85" s="319">
        <f t="shared" si="21"/>
        <v>252</v>
      </c>
      <c r="O85" s="319">
        <f t="shared" si="22"/>
        <v>247</v>
      </c>
      <c r="P85" s="319">
        <f t="shared" si="23"/>
        <v>225</v>
      </c>
      <c r="Q85" s="319">
        <f t="shared" si="24"/>
        <v>180</v>
      </c>
      <c r="R85" s="319">
        <f t="shared" si="25"/>
        <v>0</v>
      </c>
    </row>
    <row r="86" spans="1:18" ht="16.5" customHeight="1">
      <c r="A86" s="344">
        <v>79</v>
      </c>
      <c r="B86" s="344"/>
      <c r="C86" s="345" t="s">
        <v>808</v>
      </c>
      <c r="D86" s="346" t="s">
        <v>744</v>
      </c>
      <c r="E86" s="352">
        <v>360</v>
      </c>
      <c r="F86" s="353">
        <f t="shared" si="17"/>
        <v>90</v>
      </c>
      <c r="G86" s="349"/>
      <c r="H86" s="27" t="s">
        <v>556</v>
      </c>
      <c r="I86" s="78" t="s">
        <v>2911</v>
      </c>
      <c r="J86" s="346" t="s">
        <v>2500</v>
      </c>
      <c r="K86" s="354">
        <f t="shared" si="18"/>
        <v>268</v>
      </c>
      <c r="L86" s="354">
        <f t="shared" si="19"/>
        <v>261</v>
      </c>
      <c r="M86" s="354">
        <f t="shared" si="20"/>
        <v>256</v>
      </c>
      <c r="N86" s="354">
        <f t="shared" si="21"/>
        <v>252</v>
      </c>
      <c r="O86" s="354">
        <f t="shared" si="22"/>
        <v>247</v>
      </c>
      <c r="P86" s="354">
        <f t="shared" si="23"/>
        <v>225</v>
      </c>
      <c r="Q86" s="354">
        <f t="shared" si="24"/>
        <v>180</v>
      </c>
      <c r="R86" s="354">
        <f t="shared" si="25"/>
        <v>0</v>
      </c>
    </row>
    <row r="87" spans="1:18" ht="16.5" customHeight="1">
      <c r="A87" s="108">
        <v>80</v>
      </c>
      <c r="B87" s="108"/>
      <c r="C87" s="92" t="s">
        <v>809</v>
      </c>
      <c r="D87" s="116" t="s">
        <v>748</v>
      </c>
      <c r="E87" s="351">
        <v>340</v>
      </c>
      <c r="F87" s="318">
        <f t="shared" si="17"/>
        <v>85</v>
      </c>
      <c r="G87" s="106"/>
      <c r="H87" s="29" t="s">
        <v>2906</v>
      </c>
      <c r="I87" s="25" t="s">
        <v>2901</v>
      </c>
      <c r="J87" s="116"/>
      <c r="K87" s="319">
        <f t="shared" si="18"/>
        <v>253</v>
      </c>
      <c r="L87" s="319">
        <f t="shared" si="19"/>
        <v>246</v>
      </c>
      <c r="M87" s="319">
        <f t="shared" si="20"/>
        <v>242</v>
      </c>
      <c r="N87" s="319">
        <f t="shared" si="21"/>
        <v>238</v>
      </c>
      <c r="O87" s="319">
        <f t="shared" si="22"/>
        <v>233</v>
      </c>
      <c r="P87" s="319">
        <f t="shared" si="23"/>
        <v>212</v>
      </c>
      <c r="Q87" s="319">
        <f t="shared" si="24"/>
        <v>170</v>
      </c>
      <c r="R87" s="319">
        <f t="shared" si="25"/>
        <v>0</v>
      </c>
    </row>
    <row r="88" spans="1:18" ht="16.5" customHeight="1">
      <c r="A88" s="344">
        <v>81</v>
      </c>
      <c r="B88" s="344"/>
      <c r="C88" s="345" t="s">
        <v>810</v>
      </c>
      <c r="D88" s="346" t="s">
        <v>2504</v>
      </c>
      <c r="E88" s="352">
        <v>340</v>
      </c>
      <c r="F88" s="353">
        <f t="shared" si="17"/>
        <v>85</v>
      </c>
      <c r="G88" s="349"/>
      <c r="H88" s="29" t="s">
        <v>2906</v>
      </c>
      <c r="I88" s="22" t="s">
        <v>2905</v>
      </c>
      <c r="J88" s="346" t="s">
        <v>2501</v>
      </c>
      <c r="K88" s="354">
        <f t="shared" si="18"/>
        <v>253</v>
      </c>
      <c r="L88" s="354">
        <f t="shared" si="19"/>
        <v>246</v>
      </c>
      <c r="M88" s="354">
        <f t="shared" si="20"/>
        <v>242</v>
      </c>
      <c r="N88" s="354">
        <f t="shared" si="21"/>
        <v>238</v>
      </c>
      <c r="O88" s="354">
        <f t="shared" si="22"/>
        <v>233</v>
      </c>
      <c r="P88" s="354">
        <f t="shared" si="23"/>
        <v>212</v>
      </c>
      <c r="Q88" s="354">
        <f t="shared" si="24"/>
        <v>170</v>
      </c>
      <c r="R88" s="354">
        <f t="shared" si="25"/>
        <v>0</v>
      </c>
    </row>
    <row r="89" spans="1:18" ht="16.5" customHeight="1">
      <c r="A89" s="108">
        <v>82</v>
      </c>
      <c r="B89" s="108"/>
      <c r="C89" s="92" t="s">
        <v>811</v>
      </c>
      <c r="D89" s="116" t="s">
        <v>2507</v>
      </c>
      <c r="E89" s="351">
        <v>350</v>
      </c>
      <c r="F89" s="318">
        <f t="shared" si="17"/>
        <v>87</v>
      </c>
      <c r="G89" s="106"/>
      <c r="H89" s="25" t="s">
        <v>2901</v>
      </c>
      <c r="I89" s="26" t="s">
        <v>555</v>
      </c>
      <c r="J89" s="116" t="s">
        <v>2501</v>
      </c>
      <c r="K89" s="319">
        <f t="shared" si="18"/>
        <v>259</v>
      </c>
      <c r="L89" s="319">
        <f t="shared" si="19"/>
        <v>252</v>
      </c>
      <c r="M89" s="319">
        <f t="shared" si="20"/>
        <v>247</v>
      </c>
      <c r="N89" s="319">
        <f t="shared" si="21"/>
        <v>243</v>
      </c>
      <c r="O89" s="319">
        <f t="shared" si="22"/>
        <v>239</v>
      </c>
      <c r="P89" s="319">
        <f t="shared" si="23"/>
        <v>217</v>
      </c>
      <c r="Q89" s="319">
        <f t="shared" si="24"/>
        <v>174</v>
      </c>
      <c r="R89" s="319">
        <f t="shared" si="25"/>
        <v>0</v>
      </c>
    </row>
    <row r="90" spans="1:18" ht="16.5" customHeight="1">
      <c r="A90" s="344">
        <v>83</v>
      </c>
      <c r="B90" s="344"/>
      <c r="C90" s="345" t="s">
        <v>812</v>
      </c>
      <c r="D90" s="346" t="s">
        <v>2504</v>
      </c>
      <c r="E90" s="352">
        <v>380</v>
      </c>
      <c r="F90" s="353">
        <f t="shared" si="17"/>
        <v>95</v>
      </c>
      <c r="G90" s="349"/>
      <c r="H90" s="22" t="s">
        <v>2905</v>
      </c>
      <c r="I90" s="26" t="s">
        <v>555</v>
      </c>
      <c r="J90" s="346"/>
      <c r="K90" s="354">
        <f t="shared" si="18"/>
        <v>283</v>
      </c>
      <c r="L90" s="354">
        <f t="shared" si="19"/>
        <v>275</v>
      </c>
      <c r="M90" s="354">
        <f t="shared" si="20"/>
        <v>270</v>
      </c>
      <c r="N90" s="354">
        <f t="shared" si="21"/>
        <v>266</v>
      </c>
      <c r="O90" s="354">
        <f t="shared" si="22"/>
        <v>261</v>
      </c>
      <c r="P90" s="354">
        <f t="shared" si="23"/>
        <v>237</v>
      </c>
      <c r="Q90" s="354">
        <f t="shared" si="24"/>
        <v>190</v>
      </c>
      <c r="R90" s="354">
        <f t="shared" si="25"/>
        <v>0</v>
      </c>
    </row>
    <row r="91" spans="1:18" ht="16.5" customHeight="1">
      <c r="A91" s="108">
        <v>84</v>
      </c>
      <c r="B91" s="108"/>
      <c r="C91" s="92" t="s">
        <v>813</v>
      </c>
      <c r="D91" s="116" t="s">
        <v>744</v>
      </c>
      <c r="E91" s="351">
        <v>380</v>
      </c>
      <c r="F91" s="318">
        <f t="shared" si="17"/>
        <v>95</v>
      </c>
      <c r="G91" s="106"/>
      <c r="H91" s="22" t="s">
        <v>2905</v>
      </c>
      <c r="I91" s="27" t="s">
        <v>556</v>
      </c>
      <c r="J91" s="116" t="s">
        <v>2499</v>
      </c>
      <c r="K91" s="319">
        <f t="shared" si="18"/>
        <v>283</v>
      </c>
      <c r="L91" s="319">
        <f t="shared" si="19"/>
        <v>275</v>
      </c>
      <c r="M91" s="319">
        <f t="shared" si="20"/>
        <v>270</v>
      </c>
      <c r="N91" s="319">
        <f t="shared" si="21"/>
        <v>266</v>
      </c>
      <c r="O91" s="319">
        <f t="shared" si="22"/>
        <v>261</v>
      </c>
      <c r="P91" s="319">
        <f t="shared" si="23"/>
        <v>237</v>
      </c>
      <c r="Q91" s="319">
        <f t="shared" si="24"/>
        <v>190</v>
      </c>
      <c r="R91" s="319">
        <f t="shared" si="25"/>
        <v>0</v>
      </c>
    </row>
    <row r="92" spans="1:18" ht="16.5" customHeight="1">
      <c r="A92" s="344">
        <v>85</v>
      </c>
      <c r="B92" s="344"/>
      <c r="C92" s="345" t="s">
        <v>814</v>
      </c>
      <c r="D92" s="346" t="s">
        <v>2504</v>
      </c>
      <c r="E92" s="352">
        <v>430</v>
      </c>
      <c r="F92" s="353">
        <f t="shared" si="17"/>
        <v>107</v>
      </c>
      <c r="G92" s="349"/>
      <c r="H92" s="27" t="s">
        <v>556</v>
      </c>
      <c r="I92" s="78" t="s">
        <v>2911</v>
      </c>
      <c r="J92" s="346"/>
      <c r="K92" s="354">
        <f t="shared" si="18"/>
        <v>319</v>
      </c>
      <c r="L92" s="354">
        <f t="shared" si="19"/>
        <v>310</v>
      </c>
      <c r="M92" s="354">
        <f t="shared" si="20"/>
        <v>304</v>
      </c>
      <c r="N92" s="354">
        <f t="shared" si="21"/>
        <v>299</v>
      </c>
      <c r="O92" s="354">
        <f t="shared" si="22"/>
        <v>294</v>
      </c>
      <c r="P92" s="354">
        <f t="shared" si="23"/>
        <v>267</v>
      </c>
      <c r="Q92" s="354">
        <f t="shared" si="24"/>
        <v>214</v>
      </c>
      <c r="R92" s="354">
        <f t="shared" si="25"/>
        <v>0</v>
      </c>
    </row>
    <row r="93" spans="1:18" ht="16.5" customHeight="1">
      <c r="A93" s="108">
        <v>86</v>
      </c>
      <c r="B93" s="108"/>
      <c r="C93" s="92" t="s">
        <v>815</v>
      </c>
      <c r="D93" s="116" t="s">
        <v>2508</v>
      </c>
      <c r="E93" s="351">
        <v>390</v>
      </c>
      <c r="F93" s="318">
        <f t="shared" si="17"/>
        <v>97</v>
      </c>
      <c r="G93" s="106"/>
      <c r="H93" s="27" t="s">
        <v>556</v>
      </c>
      <c r="I93" s="24" t="s">
        <v>2908</v>
      </c>
      <c r="J93" s="116" t="s">
        <v>2498</v>
      </c>
      <c r="K93" s="319">
        <f t="shared" si="18"/>
        <v>289</v>
      </c>
      <c r="L93" s="319">
        <f t="shared" si="19"/>
        <v>281</v>
      </c>
      <c r="M93" s="319">
        <f t="shared" si="20"/>
        <v>276</v>
      </c>
      <c r="N93" s="319">
        <f t="shared" si="21"/>
        <v>271</v>
      </c>
      <c r="O93" s="319">
        <f t="shared" si="22"/>
        <v>266</v>
      </c>
      <c r="P93" s="319">
        <f t="shared" si="23"/>
        <v>242</v>
      </c>
      <c r="Q93" s="319">
        <f t="shared" si="24"/>
        <v>194</v>
      </c>
      <c r="R93" s="319">
        <f t="shared" si="25"/>
        <v>0</v>
      </c>
    </row>
    <row r="94" spans="1:18" ht="16.5" customHeight="1">
      <c r="A94" s="344">
        <v>87</v>
      </c>
      <c r="B94" s="344"/>
      <c r="C94" s="345" t="s">
        <v>816</v>
      </c>
      <c r="D94" s="346" t="s">
        <v>2504</v>
      </c>
      <c r="E94" s="352">
        <v>340</v>
      </c>
      <c r="F94" s="353">
        <f t="shared" si="17"/>
        <v>85</v>
      </c>
      <c r="G94" s="349"/>
      <c r="H94" s="68" t="s">
        <v>2902</v>
      </c>
      <c r="I94" s="22" t="s">
        <v>2905</v>
      </c>
      <c r="J94" s="346"/>
      <c r="K94" s="354">
        <f t="shared" si="18"/>
        <v>253</v>
      </c>
      <c r="L94" s="354">
        <f t="shared" si="19"/>
        <v>246</v>
      </c>
      <c r="M94" s="354">
        <f t="shared" si="20"/>
        <v>242</v>
      </c>
      <c r="N94" s="354">
        <f t="shared" si="21"/>
        <v>238</v>
      </c>
      <c r="O94" s="354">
        <f t="shared" si="22"/>
        <v>233</v>
      </c>
      <c r="P94" s="354">
        <f t="shared" si="23"/>
        <v>212</v>
      </c>
      <c r="Q94" s="354">
        <f t="shared" si="24"/>
        <v>170</v>
      </c>
      <c r="R94" s="354">
        <f t="shared" si="25"/>
        <v>0</v>
      </c>
    </row>
    <row r="95" spans="1:18" ht="16.5" customHeight="1">
      <c r="A95" s="108">
        <v>88</v>
      </c>
      <c r="B95" s="108"/>
      <c r="C95" s="92" t="s">
        <v>817</v>
      </c>
      <c r="D95" s="116" t="s">
        <v>2508</v>
      </c>
      <c r="E95" s="351">
        <v>360</v>
      </c>
      <c r="F95" s="318">
        <f t="shared" si="17"/>
        <v>90</v>
      </c>
      <c r="G95" s="106"/>
      <c r="H95" s="81" t="s">
        <v>2912</v>
      </c>
      <c r="I95" s="22" t="s">
        <v>2905</v>
      </c>
      <c r="J95" s="116" t="s">
        <v>2499</v>
      </c>
      <c r="K95" s="319">
        <f t="shared" si="18"/>
        <v>268</v>
      </c>
      <c r="L95" s="319">
        <f t="shared" si="19"/>
        <v>261</v>
      </c>
      <c r="M95" s="319">
        <f t="shared" si="20"/>
        <v>256</v>
      </c>
      <c r="N95" s="319">
        <f t="shared" si="21"/>
        <v>252</v>
      </c>
      <c r="O95" s="319">
        <f t="shared" si="22"/>
        <v>247</v>
      </c>
      <c r="P95" s="319">
        <f t="shared" si="23"/>
        <v>225</v>
      </c>
      <c r="Q95" s="319">
        <f t="shared" si="24"/>
        <v>180</v>
      </c>
      <c r="R95" s="319">
        <f t="shared" si="25"/>
        <v>0</v>
      </c>
    </row>
    <row r="96" spans="1:18" ht="16.5" customHeight="1">
      <c r="A96" s="344">
        <v>89</v>
      </c>
      <c r="B96" s="344"/>
      <c r="C96" s="345" t="s">
        <v>818</v>
      </c>
      <c r="D96" s="346" t="s">
        <v>730</v>
      </c>
      <c r="E96" s="352">
        <v>380</v>
      </c>
      <c r="F96" s="353">
        <f t="shared" si="17"/>
        <v>95</v>
      </c>
      <c r="G96" s="349"/>
      <c r="H96" s="23" t="s">
        <v>2900</v>
      </c>
      <c r="I96" s="24" t="s">
        <v>2908</v>
      </c>
      <c r="J96" s="346" t="s">
        <v>2499</v>
      </c>
      <c r="K96" s="354">
        <f t="shared" si="18"/>
        <v>283</v>
      </c>
      <c r="L96" s="354">
        <f t="shared" si="19"/>
        <v>275</v>
      </c>
      <c r="M96" s="354">
        <f t="shared" si="20"/>
        <v>270</v>
      </c>
      <c r="N96" s="354">
        <f t="shared" si="21"/>
        <v>266</v>
      </c>
      <c r="O96" s="354">
        <f t="shared" si="22"/>
        <v>261</v>
      </c>
      <c r="P96" s="354">
        <f t="shared" si="23"/>
        <v>237</v>
      </c>
      <c r="Q96" s="354">
        <f t="shared" si="24"/>
        <v>190</v>
      </c>
      <c r="R96" s="354">
        <f t="shared" si="25"/>
        <v>0</v>
      </c>
    </row>
    <row r="97" spans="1:18" ht="16.5" customHeight="1">
      <c r="A97" s="108">
        <v>90</v>
      </c>
      <c r="B97" s="108"/>
      <c r="C97" s="92" t="s">
        <v>819</v>
      </c>
      <c r="D97" s="116" t="s">
        <v>730</v>
      </c>
      <c r="E97" s="351">
        <v>360</v>
      </c>
      <c r="F97" s="318">
        <f t="shared" si="17"/>
        <v>90</v>
      </c>
      <c r="G97" s="106"/>
      <c r="H97" s="28" t="s">
        <v>557</v>
      </c>
      <c r="I97" s="73" t="s">
        <v>558</v>
      </c>
      <c r="J97" s="116" t="s">
        <v>2501</v>
      </c>
      <c r="K97" s="319">
        <f t="shared" si="18"/>
        <v>268</v>
      </c>
      <c r="L97" s="319">
        <f t="shared" si="19"/>
        <v>261</v>
      </c>
      <c r="M97" s="319">
        <f t="shared" si="20"/>
        <v>256</v>
      </c>
      <c r="N97" s="319">
        <f t="shared" si="21"/>
        <v>252</v>
      </c>
      <c r="O97" s="319">
        <f t="shared" si="22"/>
        <v>247</v>
      </c>
      <c r="P97" s="319">
        <f t="shared" si="23"/>
        <v>225</v>
      </c>
      <c r="Q97" s="319">
        <f t="shared" si="24"/>
        <v>180</v>
      </c>
      <c r="R97" s="319">
        <f t="shared" si="25"/>
        <v>0</v>
      </c>
    </row>
    <row r="98" spans="1:18" ht="16.5" customHeight="1">
      <c r="A98" s="344">
        <v>91</v>
      </c>
      <c r="B98" s="344"/>
      <c r="C98" s="345" t="s">
        <v>820</v>
      </c>
      <c r="D98" s="346" t="s">
        <v>821</v>
      </c>
      <c r="E98" s="352">
        <v>5000</v>
      </c>
      <c r="F98" s="353">
        <f t="shared" si="17"/>
        <v>1250</v>
      </c>
      <c r="G98" s="349" t="s">
        <v>2338</v>
      </c>
      <c r="H98" s="20" t="s">
        <v>2909</v>
      </c>
      <c r="I98" s="24" t="s">
        <v>2908</v>
      </c>
      <c r="J98" s="346" t="s">
        <v>2498</v>
      </c>
      <c r="K98" s="350" t="s">
        <v>732</v>
      </c>
      <c r="L98" s="350" t="s">
        <v>732</v>
      </c>
      <c r="M98" s="350" t="s">
        <v>732</v>
      </c>
      <c r="N98" s="350" t="s">
        <v>732</v>
      </c>
      <c r="O98" s="350" t="s">
        <v>732</v>
      </c>
      <c r="P98" s="350" t="s">
        <v>732</v>
      </c>
      <c r="Q98" s="350" t="s">
        <v>732</v>
      </c>
      <c r="R98" s="350" t="s">
        <v>732</v>
      </c>
    </row>
    <row r="99" spans="1:18" ht="16.5" customHeight="1">
      <c r="A99" s="108">
        <v>92</v>
      </c>
      <c r="B99" s="108"/>
      <c r="C99" s="92" t="s">
        <v>822</v>
      </c>
      <c r="D99" s="116" t="s">
        <v>760</v>
      </c>
      <c r="E99" s="351">
        <v>280</v>
      </c>
      <c r="F99" s="318">
        <f t="shared" si="17"/>
        <v>70</v>
      </c>
      <c r="G99" s="106"/>
      <c r="H99" s="73" t="s">
        <v>558</v>
      </c>
      <c r="I99" s="24" t="s">
        <v>2908</v>
      </c>
      <c r="J99" s="116"/>
      <c r="K99" s="319">
        <f t="shared" ref="K99:K116" si="26">ROUNDDOWN(F99*2.9844,0)</f>
        <v>208</v>
      </c>
      <c r="L99" s="319">
        <f t="shared" ref="L99:L116" si="27">ROUNDDOWN(F99*2.9,0)</f>
        <v>203</v>
      </c>
      <c r="M99" s="319">
        <f t="shared" ref="M99:M116" si="28">ROUNDDOWN(F99*2.85,0)</f>
        <v>199</v>
      </c>
      <c r="N99" s="319">
        <f t="shared" ref="N99:N116" si="29">ROUNDDOWN(F99*2.8,0)</f>
        <v>196</v>
      </c>
      <c r="O99" s="319">
        <f t="shared" ref="O99:O116" si="30">ROUNDDOWN(F99*2.75,0)</f>
        <v>192</v>
      </c>
      <c r="P99" s="319">
        <f t="shared" ref="P99:P116" si="31">ROUNDDOWN(F99*2.5,0)</f>
        <v>175</v>
      </c>
      <c r="Q99" s="319">
        <f t="shared" ref="Q99:Q116" si="32">ROUNDDOWN(F99*2,0)</f>
        <v>140</v>
      </c>
      <c r="R99" s="319">
        <f t="shared" ref="R99:R116" si="33">ROUNDDOWN(F99*0,0)</f>
        <v>0</v>
      </c>
    </row>
    <row r="100" spans="1:18" ht="16.5" customHeight="1">
      <c r="A100" s="344">
        <v>93</v>
      </c>
      <c r="B100" s="344"/>
      <c r="C100" s="345" t="s">
        <v>823</v>
      </c>
      <c r="D100" s="346" t="s">
        <v>748</v>
      </c>
      <c r="E100" s="352">
        <v>380</v>
      </c>
      <c r="F100" s="353">
        <f t="shared" si="17"/>
        <v>95</v>
      </c>
      <c r="G100" s="349"/>
      <c r="H100" s="22" t="s">
        <v>2905</v>
      </c>
      <c r="I100" s="23" t="s">
        <v>2900</v>
      </c>
      <c r="J100" s="346"/>
      <c r="K100" s="354">
        <f t="shared" si="26"/>
        <v>283</v>
      </c>
      <c r="L100" s="354">
        <f t="shared" si="27"/>
        <v>275</v>
      </c>
      <c r="M100" s="354">
        <f t="shared" si="28"/>
        <v>270</v>
      </c>
      <c r="N100" s="354">
        <f t="shared" si="29"/>
        <v>266</v>
      </c>
      <c r="O100" s="354">
        <f t="shared" si="30"/>
        <v>261</v>
      </c>
      <c r="P100" s="354">
        <f t="shared" si="31"/>
        <v>237</v>
      </c>
      <c r="Q100" s="354">
        <f t="shared" si="32"/>
        <v>190</v>
      </c>
      <c r="R100" s="354">
        <f t="shared" si="33"/>
        <v>0</v>
      </c>
    </row>
    <row r="101" spans="1:18" ht="16.5" customHeight="1">
      <c r="A101" s="108">
        <v>94</v>
      </c>
      <c r="B101" s="108"/>
      <c r="C101" s="92" t="s">
        <v>2402</v>
      </c>
      <c r="D101" s="116" t="s">
        <v>2434</v>
      </c>
      <c r="E101" s="351">
        <v>360</v>
      </c>
      <c r="F101" s="318">
        <f t="shared" si="17"/>
        <v>90</v>
      </c>
      <c r="G101" s="106"/>
      <c r="H101" s="26" t="s">
        <v>555</v>
      </c>
      <c r="I101" s="22" t="s">
        <v>2905</v>
      </c>
      <c r="J101" s="116"/>
      <c r="K101" s="319">
        <f t="shared" si="26"/>
        <v>268</v>
      </c>
      <c r="L101" s="319">
        <f t="shared" si="27"/>
        <v>261</v>
      </c>
      <c r="M101" s="319">
        <f t="shared" si="28"/>
        <v>256</v>
      </c>
      <c r="N101" s="319">
        <f t="shared" si="29"/>
        <v>252</v>
      </c>
      <c r="O101" s="319">
        <f t="shared" si="30"/>
        <v>247</v>
      </c>
      <c r="P101" s="319">
        <f t="shared" si="31"/>
        <v>225</v>
      </c>
      <c r="Q101" s="319">
        <f t="shared" si="32"/>
        <v>180</v>
      </c>
      <c r="R101" s="319">
        <f t="shared" si="33"/>
        <v>0</v>
      </c>
    </row>
    <row r="102" spans="1:18" ht="16.5" customHeight="1">
      <c r="A102" s="344">
        <v>95</v>
      </c>
      <c r="B102" s="344"/>
      <c r="C102" s="345" t="s">
        <v>2404</v>
      </c>
      <c r="D102" s="346" t="s">
        <v>2435</v>
      </c>
      <c r="E102" s="352">
        <v>380</v>
      </c>
      <c r="F102" s="353">
        <f t="shared" si="17"/>
        <v>95</v>
      </c>
      <c r="G102" s="349"/>
      <c r="H102" s="22" t="s">
        <v>2905</v>
      </c>
      <c r="I102" s="26" t="s">
        <v>555</v>
      </c>
      <c r="J102" s="346"/>
      <c r="K102" s="354">
        <f t="shared" si="26"/>
        <v>283</v>
      </c>
      <c r="L102" s="354">
        <f t="shared" si="27"/>
        <v>275</v>
      </c>
      <c r="M102" s="354">
        <f t="shared" si="28"/>
        <v>270</v>
      </c>
      <c r="N102" s="354">
        <f t="shared" si="29"/>
        <v>266</v>
      </c>
      <c r="O102" s="354">
        <f t="shared" si="30"/>
        <v>261</v>
      </c>
      <c r="P102" s="354">
        <f t="shared" si="31"/>
        <v>237</v>
      </c>
      <c r="Q102" s="354">
        <f t="shared" si="32"/>
        <v>190</v>
      </c>
      <c r="R102" s="354">
        <f t="shared" si="33"/>
        <v>0</v>
      </c>
    </row>
    <row r="103" spans="1:18" ht="16.5" customHeight="1">
      <c r="A103" s="108">
        <v>96</v>
      </c>
      <c r="B103" s="108"/>
      <c r="C103" s="92" t="s">
        <v>2406</v>
      </c>
      <c r="D103" s="116" t="s">
        <v>2435</v>
      </c>
      <c r="E103" s="351">
        <v>380</v>
      </c>
      <c r="F103" s="318">
        <f t="shared" si="17"/>
        <v>95</v>
      </c>
      <c r="G103" s="106"/>
      <c r="H103" s="68" t="s">
        <v>2902</v>
      </c>
      <c r="I103" s="25" t="s">
        <v>2901</v>
      </c>
      <c r="J103" s="116"/>
      <c r="K103" s="319">
        <f t="shared" si="26"/>
        <v>283</v>
      </c>
      <c r="L103" s="319">
        <f t="shared" si="27"/>
        <v>275</v>
      </c>
      <c r="M103" s="319">
        <f t="shared" si="28"/>
        <v>270</v>
      </c>
      <c r="N103" s="319">
        <f t="shared" si="29"/>
        <v>266</v>
      </c>
      <c r="O103" s="319">
        <f t="shared" si="30"/>
        <v>261</v>
      </c>
      <c r="P103" s="319">
        <f t="shared" si="31"/>
        <v>237</v>
      </c>
      <c r="Q103" s="319">
        <f t="shared" si="32"/>
        <v>190</v>
      </c>
      <c r="R103" s="319">
        <f t="shared" si="33"/>
        <v>0</v>
      </c>
    </row>
    <row r="104" spans="1:18" ht="16.5" customHeight="1">
      <c r="A104" s="344">
        <v>97</v>
      </c>
      <c r="B104" s="344"/>
      <c r="C104" s="345" t="s">
        <v>824</v>
      </c>
      <c r="D104" s="346" t="s">
        <v>730</v>
      </c>
      <c r="E104" s="352">
        <v>380</v>
      </c>
      <c r="F104" s="353">
        <f t="shared" si="17"/>
        <v>95</v>
      </c>
      <c r="G104" s="349"/>
      <c r="H104" s="23" t="s">
        <v>2900</v>
      </c>
      <c r="I104" s="22" t="s">
        <v>2905</v>
      </c>
      <c r="J104" s="346"/>
      <c r="K104" s="354">
        <f t="shared" si="26"/>
        <v>283</v>
      </c>
      <c r="L104" s="354">
        <f t="shared" si="27"/>
        <v>275</v>
      </c>
      <c r="M104" s="354">
        <f t="shared" si="28"/>
        <v>270</v>
      </c>
      <c r="N104" s="354">
        <f t="shared" si="29"/>
        <v>266</v>
      </c>
      <c r="O104" s="354">
        <f t="shared" si="30"/>
        <v>261</v>
      </c>
      <c r="P104" s="354">
        <f t="shared" si="31"/>
        <v>237</v>
      </c>
      <c r="Q104" s="354">
        <f t="shared" si="32"/>
        <v>190</v>
      </c>
      <c r="R104" s="354">
        <f t="shared" si="33"/>
        <v>0</v>
      </c>
    </row>
    <row r="105" spans="1:18" ht="16.5" customHeight="1">
      <c r="A105" s="108">
        <v>98</v>
      </c>
      <c r="B105" s="108"/>
      <c r="C105" s="92" t="s">
        <v>825</v>
      </c>
      <c r="D105" s="116" t="s">
        <v>2510</v>
      </c>
      <c r="E105" s="351">
        <v>640</v>
      </c>
      <c r="F105" s="318">
        <f t="shared" si="17"/>
        <v>160</v>
      </c>
      <c r="G105" s="106"/>
      <c r="H105" s="29" t="s">
        <v>2906</v>
      </c>
      <c r="I105" s="23" t="s">
        <v>2900</v>
      </c>
      <c r="J105" s="116"/>
      <c r="K105" s="319">
        <f t="shared" si="26"/>
        <v>477</v>
      </c>
      <c r="L105" s="319">
        <f t="shared" si="27"/>
        <v>464</v>
      </c>
      <c r="M105" s="319">
        <f t="shared" si="28"/>
        <v>456</v>
      </c>
      <c r="N105" s="319">
        <f t="shared" si="29"/>
        <v>448</v>
      </c>
      <c r="O105" s="319">
        <f t="shared" si="30"/>
        <v>440</v>
      </c>
      <c r="P105" s="319">
        <f t="shared" si="31"/>
        <v>400</v>
      </c>
      <c r="Q105" s="319">
        <f t="shared" si="32"/>
        <v>320</v>
      </c>
      <c r="R105" s="319">
        <f t="shared" si="33"/>
        <v>0</v>
      </c>
    </row>
    <row r="106" spans="1:18" ht="16.5" customHeight="1">
      <c r="A106" s="344">
        <v>99</v>
      </c>
      <c r="B106" s="344"/>
      <c r="C106" s="345" t="s">
        <v>826</v>
      </c>
      <c r="D106" s="346" t="s">
        <v>760</v>
      </c>
      <c r="E106" s="352">
        <v>360</v>
      </c>
      <c r="F106" s="353">
        <f t="shared" si="17"/>
        <v>90</v>
      </c>
      <c r="G106" s="349"/>
      <c r="H106" s="24" t="s">
        <v>2908</v>
      </c>
      <c r="I106" s="29" t="s">
        <v>2906</v>
      </c>
      <c r="J106" s="346"/>
      <c r="K106" s="354">
        <f t="shared" si="26"/>
        <v>268</v>
      </c>
      <c r="L106" s="354">
        <f t="shared" si="27"/>
        <v>261</v>
      </c>
      <c r="M106" s="354">
        <f t="shared" si="28"/>
        <v>256</v>
      </c>
      <c r="N106" s="354">
        <f t="shared" si="29"/>
        <v>252</v>
      </c>
      <c r="O106" s="354">
        <f t="shared" si="30"/>
        <v>247</v>
      </c>
      <c r="P106" s="354">
        <f t="shared" si="31"/>
        <v>225</v>
      </c>
      <c r="Q106" s="354">
        <f t="shared" si="32"/>
        <v>180</v>
      </c>
      <c r="R106" s="354">
        <f t="shared" si="33"/>
        <v>0</v>
      </c>
    </row>
    <row r="107" spans="1:18" ht="16.5" customHeight="1">
      <c r="A107" s="108">
        <v>100</v>
      </c>
      <c r="B107" s="108"/>
      <c r="C107" s="92" t="s">
        <v>827</v>
      </c>
      <c r="D107" s="116" t="s">
        <v>760</v>
      </c>
      <c r="E107" s="351">
        <v>360</v>
      </c>
      <c r="F107" s="318">
        <f t="shared" si="17"/>
        <v>90</v>
      </c>
      <c r="G107" s="106"/>
      <c r="H107" s="23" t="s">
        <v>2900</v>
      </c>
      <c r="I107" s="81" t="s">
        <v>2912</v>
      </c>
      <c r="J107" s="116" t="s">
        <v>2499</v>
      </c>
      <c r="K107" s="319">
        <f t="shared" si="26"/>
        <v>268</v>
      </c>
      <c r="L107" s="319">
        <f t="shared" si="27"/>
        <v>261</v>
      </c>
      <c r="M107" s="319">
        <f t="shared" si="28"/>
        <v>256</v>
      </c>
      <c r="N107" s="319">
        <f t="shared" si="29"/>
        <v>252</v>
      </c>
      <c r="O107" s="319">
        <f t="shared" si="30"/>
        <v>247</v>
      </c>
      <c r="P107" s="319">
        <f t="shared" si="31"/>
        <v>225</v>
      </c>
      <c r="Q107" s="319">
        <f t="shared" si="32"/>
        <v>180</v>
      </c>
      <c r="R107" s="319">
        <f t="shared" si="33"/>
        <v>0</v>
      </c>
    </row>
    <row r="108" spans="1:18" ht="16.5" customHeight="1">
      <c r="A108" s="344">
        <v>101</v>
      </c>
      <c r="B108" s="344"/>
      <c r="C108" s="345" t="s">
        <v>828</v>
      </c>
      <c r="D108" s="346" t="s">
        <v>760</v>
      </c>
      <c r="E108" s="352">
        <v>330</v>
      </c>
      <c r="F108" s="353">
        <f t="shared" si="17"/>
        <v>82</v>
      </c>
      <c r="G108" s="349"/>
      <c r="H108" s="24" t="s">
        <v>2908</v>
      </c>
      <c r="I108" s="20" t="s">
        <v>2909</v>
      </c>
      <c r="J108" s="346"/>
      <c r="K108" s="354">
        <f t="shared" si="26"/>
        <v>244</v>
      </c>
      <c r="L108" s="354">
        <f t="shared" si="27"/>
        <v>237</v>
      </c>
      <c r="M108" s="354">
        <f t="shared" si="28"/>
        <v>233</v>
      </c>
      <c r="N108" s="354">
        <f t="shared" si="29"/>
        <v>229</v>
      </c>
      <c r="O108" s="354">
        <f t="shared" si="30"/>
        <v>225</v>
      </c>
      <c r="P108" s="354">
        <f t="shared" si="31"/>
        <v>205</v>
      </c>
      <c r="Q108" s="354">
        <f t="shared" si="32"/>
        <v>164</v>
      </c>
      <c r="R108" s="354">
        <f t="shared" si="33"/>
        <v>0</v>
      </c>
    </row>
    <row r="109" spans="1:18" ht="16.5" customHeight="1">
      <c r="A109" s="108">
        <v>102</v>
      </c>
      <c r="B109" s="108"/>
      <c r="C109" s="92" t="s">
        <v>829</v>
      </c>
      <c r="D109" s="116" t="s">
        <v>730</v>
      </c>
      <c r="E109" s="351">
        <v>330</v>
      </c>
      <c r="F109" s="318">
        <f t="shared" si="17"/>
        <v>82</v>
      </c>
      <c r="G109" s="106"/>
      <c r="H109" s="27" t="s">
        <v>556</v>
      </c>
      <c r="I109" s="78" t="s">
        <v>2911</v>
      </c>
      <c r="J109" s="116" t="s">
        <v>2499</v>
      </c>
      <c r="K109" s="319">
        <f t="shared" si="26"/>
        <v>244</v>
      </c>
      <c r="L109" s="319">
        <f t="shared" si="27"/>
        <v>237</v>
      </c>
      <c r="M109" s="319">
        <f t="shared" si="28"/>
        <v>233</v>
      </c>
      <c r="N109" s="319">
        <f t="shared" si="29"/>
        <v>229</v>
      </c>
      <c r="O109" s="319">
        <f t="shared" si="30"/>
        <v>225</v>
      </c>
      <c r="P109" s="319">
        <f t="shared" si="31"/>
        <v>205</v>
      </c>
      <c r="Q109" s="319">
        <f t="shared" si="32"/>
        <v>164</v>
      </c>
      <c r="R109" s="319">
        <f t="shared" si="33"/>
        <v>0</v>
      </c>
    </row>
    <row r="110" spans="1:18" ht="16.5" customHeight="1">
      <c r="A110" s="344">
        <v>103</v>
      </c>
      <c r="B110" s="344"/>
      <c r="C110" s="345" t="s">
        <v>830</v>
      </c>
      <c r="D110" s="346" t="s">
        <v>744</v>
      </c>
      <c r="E110" s="352">
        <v>320</v>
      </c>
      <c r="F110" s="353">
        <f t="shared" si="17"/>
        <v>80</v>
      </c>
      <c r="G110" s="349"/>
      <c r="H110" s="27" t="s">
        <v>556</v>
      </c>
      <c r="I110" s="22" t="s">
        <v>2905</v>
      </c>
      <c r="J110" s="346" t="s">
        <v>2498</v>
      </c>
      <c r="K110" s="354">
        <f t="shared" si="26"/>
        <v>238</v>
      </c>
      <c r="L110" s="354">
        <f t="shared" si="27"/>
        <v>232</v>
      </c>
      <c r="M110" s="354">
        <f t="shared" si="28"/>
        <v>228</v>
      </c>
      <c r="N110" s="354">
        <f t="shared" si="29"/>
        <v>224</v>
      </c>
      <c r="O110" s="354">
        <f t="shared" si="30"/>
        <v>220</v>
      </c>
      <c r="P110" s="354">
        <f t="shared" si="31"/>
        <v>200</v>
      </c>
      <c r="Q110" s="354">
        <f t="shared" si="32"/>
        <v>160</v>
      </c>
      <c r="R110" s="354">
        <f t="shared" si="33"/>
        <v>0</v>
      </c>
    </row>
    <row r="111" spans="1:18" ht="16.5" customHeight="1">
      <c r="A111" s="108">
        <v>104</v>
      </c>
      <c r="B111" s="108"/>
      <c r="C111" s="92" t="s">
        <v>831</v>
      </c>
      <c r="D111" s="116" t="s">
        <v>2504</v>
      </c>
      <c r="E111" s="351">
        <v>340</v>
      </c>
      <c r="F111" s="318">
        <f t="shared" si="17"/>
        <v>85</v>
      </c>
      <c r="G111" s="106"/>
      <c r="H111" s="68" t="s">
        <v>2902</v>
      </c>
      <c r="I111" s="22" t="s">
        <v>2905</v>
      </c>
      <c r="J111" s="116" t="s">
        <v>2498</v>
      </c>
      <c r="K111" s="319">
        <f t="shared" si="26"/>
        <v>253</v>
      </c>
      <c r="L111" s="319">
        <f t="shared" si="27"/>
        <v>246</v>
      </c>
      <c r="M111" s="319">
        <f t="shared" si="28"/>
        <v>242</v>
      </c>
      <c r="N111" s="319">
        <f t="shared" si="29"/>
        <v>238</v>
      </c>
      <c r="O111" s="319">
        <f t="shared" si="30"/>
        <v>233</v>
      </c>
      <c r="P111" s="319">
        <f t="shared" si="31"/>
        <v>212</v>
      </c>
      <c r="Q111" s="319">
        <f t="shared" si="32"/>
        <v>170</v>
      </c>
      <c r="R111" s="319">
        <f t="shared" si="33"/>
        <v>0</v>
      </c>
    </row>
    <row r="112" spans="1:18" ht="16.5" customHeight="1">
      <c r="A112" s="344">
        <v>105</v>
      </c>
      <c r="B112" s="344"/>
      <c r="C112" s="345" t="s">
        <v>832</v>
      </c>
      <c r="D112" s="346" t="s">
        <v>2508</v>
      </c>
      <c r="E112" s="352">
        <v>340</v>
      </c>
      <c r="F112" s="353">
        <f t="shared" si="17"/>
        <v>85</v>
      </c>
      <c r="G112" s="349"/>
      <c r="H112" s="24" t="s">
        <v>2908</v>
      </c>
      <c r="I112" s="22" t="s">
        <v>2905</v>
      </c>
      <c r="J112" s="346" t="s">
        <v>2498</v>
      </c>
      <c r="K112" s="354">
        <f t="shared" si="26"/>
        <v>253</v>
      </c>
      <c r="L112" s="354">
        <f t="shared" si="27"/>
        <v>246</v>
      </c>
      <c r="M112" s="354">
        <f t="shared" si="28"/>
        <v>242</v>
      </c>
      <c r="N112" s="354">
        <f t="shared" si="29"/>
        <v>238</v>
      </c>
      <c r="O112" s="354">
        <f t="shared" si="30"/>
        <v>233</v>
      </c>
      <c r="P112" s="354">
        <f t="shared" si="31"/>
        <v>212</v>
      </c>
      <c r="Q112" s="354">
        <f t="shared" si="32"/>
        <v>170</v>
      </c>
      <c r="R112" s="354">
        <f t="shared" si="33"/>
        <v>0</v>
      </c>
    </row>
    <row r="113" spans="1:18" ht="16.5" customHeight="1">
      <c r="A113" s="108">
        <v>106</v>
      </c>
      <c r="B113" s="108"/>
      <c r="C113" s="92" t="s">
        <v>833</v>
      </c>
      <c r="D113" s="116" t="s">
        <v>2507</v>
      </c>
      <c r="E113" s="351">
        <v>420</v>
      </c>
      <c r="F113" s="318">
        <f t="shared" si="17"/>
        <v>105</v>
      </c>
      <c r="G113" s="106"/>
      <c r="H113" s="78" t="s">
        <v>2911</v>
      </c>
      <c r="I113" s="68" t="s">
        <v>2902</v>
      </c>
      <c r="J113" s="116"/>
      <c r="K113" s="319">
        <f t="shared" si="26"/>
        <v>313</v>
      </c>
      <c r="L113" s="319">
        <f t="shared" si="27"/>
        <v>304</v>
      </c>
      <c r="M113" s="319">
        <f t="shared" si="28"/>
        <v>299</v>
      </c>
      <c r="N113" s="319">
        <f t="shared" si="29"/>
        <v>294</v>
      </c>
      <c r="O113" s="319">
        <f t="shared" si="30"/>
        <v>288</v>
      </c>
      <c r="P113" s="319">
        <f t="shared" si="31"/>
        <v>262</v>
      </c>
      <c r="Q113" s="319">
        <f t="shared" si="32"/>
        <v>210</v>
      </c>
      <c r="R113" s="319">
        <f t="shared" si="33"/>
        <v>0</v>
      </c>
    </row>
    <row r="114" spans="1:18" ht="16.5" customHeight="1">
      <c r="A114" s="344">
        <v>107</v>
      </c>
      <c r="B114" s="344"/>
      <c r="C114" s="345" t="s">
        <v>834</v>
      </c>
      <c r="D114" s="346" t="s">
        <v>744</v>
      </c>
      <c r="E114" s="352">
        <v>320</v>
      </c>
      <c r="F114" s="353">
        <f t="shared" si="17"/>
        <v>80</v>
      </c>
      <c r="G114" s="349"/>
      <c r="H114" s="27" t="s">
        <v>556</v>
      </c>
      <c r="I114" s="22" t="s">
        <v>2905</v>
      </c>
      <c r="J114" s="346" t="s">
        <v>2498</v>
      </c>
      <c r="K114" s="354">
        <f t="shared" si="26"/>
        <v>238</v>
      </c>
      <c r="L114" s="354">
        <f t="shared" si="27"/>
        <v>232</v>
      </c>
      <c r="M114" s="354">
        <f t="shared" si="28"/>
        <v>228</v>
      </c>
      <c r="N114" s="354">
        <f t="shared" si="29"/>
        <v>224</v>
      </c>
      <c r="O114" s="354">
        <f t="shared" si="30"/>
        <v>220</v>
      </c>
      <c r="P114" s="354">
        <f t="shared" si="31"/>
        <v>200</v>
      </c>
      <c r="Q114" s="354">
        <f t="shared" si="32"/>
        <v>160</v>
      </c>
      <c r="R114" s="354">
        <f t="shared" si="33"/>
        <v>0</v>
      </c>
    </row>
    <row r="115" spans="1:18" ht="16.5" customHeight="1">
      <c r="A115" s="108">
        <v>108</v>
      </c>
      <c r="B115" s="108"/>
      <c r="C115" s="92" t="s">
        <v>835</v>
      </c>
      <c r="D115" s="116" t="s">
        <v>730</v>
      </c>
      <c r="E115" s="351">
        <v>430</v>
      </c>
      <c r="F115" s="318">
        <f t="shared" si="17"/>
        <v>107</v>
      </c>
      <c r="G115" s="106"/>
      <c r="H115" s="29" t="s">
        <v>2906</v>
      </c>
      <c r="I115" s="24" t="s">
        <v>2908</v>
      </c>
      <c r="J115" s="116" t="s">
        <v>2499</v>
      </c>
      <c r="K115" s="319">
        <f t="shared" si="26"/>
        <v>319</v>
      </c>
      <c r="L115" s="319">
        <f t="shared" si="27"/>
        <v>310</v>
      </c>
      <c r="M115" s="319">
        <f t="shared" si="28"/>
        <v>304</v>
      </c>
      <c r="N115" s="319">
        <f t="shared" si="29"/>
        <v>299</v>
      </c>
      <c r="O115" s="319">
        <f t="shared" si="30"/>
        <v>294</v>
      </c>
      <c r="P115" s="319">
        <f t="shared" si="31"/>
        <v>267</v>
      </c>
      <c r="Q115" s="319">
        <f t="shared" si="32"/>
        <v>214</v>
      </c>
      <c r="R115" s="319">
        <f t="shared" si="33"/>
        <v>0</v>
      </c>
    </row>
    <row r="116" spans="1:18" ht="16.5" customHeight="1">
      <c r="A116" s="344">
        <v>109</v>
      </c>
      <c r="B116" s="344"/>
      <c r="C116" s="345" t="s">
        <v>836</v>
      </c>
      <c r="D116" s="346" t="s">
        <v>730</v>
      </c>
      <c r="E116" s="352">
        <v>420</v>
      </c>
      <c r="F116" s="353">
        <f t="shared" si="17"/>
        <v>105</v>
      </c>
      <c r="G116" s="349"/>
      <c r="H116" s="28" t="s">
        <v>557</v>
      </c>
      <c r="I116" s="22" t="s">
        <v>2905</v>
      </c>
      <c r="J116" s="346"/>
      <c r="K116" s="354">
        <f t="shared" si="26"/>
        <v>313</v>
      </c>
      <c r="L116" s="354">
        <f t="shared" si="27"/>
        <v>304</v>
      </c>
      <c r="M116" s="354">
        <f t="shared" si="28"/>
        <v>299</v>
      </c>
      <c r="N116" s="354">
        <f t="shared" si="29"/>
        <v>294</v>
      </c>
      <c r="O116" s="354">
        <f t="shared" si="30"/>
        <v>288</v>
      </c>
      <c r="P116" s="354">
        <f t="shared" si="31"/>
        <v>262</v>
      </c>
      <c r="Q116" s="354">
        <f t="shared" si="32"/>
        <v>210</v>
      </c>
      <c r="R116" s="354">
        <f t="shared" si="33"/>
        <v>0</v>
      </c>
    </row>
    <row r="117" spans="1:18" ht="16.5" customHeight="1">
      <c r="A117" s="108">
        <v>110</v>
      </c>
      <c r="B117" s="108"/>
      <c r="C117" s="92" t="s">
        <v>2409</v>
      </c>
      <c r="D117" s="116" t="s">
        <v>2504</v>
      </c>
      <c r="E117" s="351">
        <v>5800</v>
      </c>
      <c r="F117" s="318">
        <f t="shared" si="17"/>
        <v>1450</v>
      </c>
      <c r="G117" s="106" t="s">
        <v>2338</v>
      </c>
      <c r="H117" s="29" t="s">
        <v>2906</v>
      </c>
      <c r="I117" s="29" t="s">
        <v>2906</v>
      </c>
      <c r="J117" s="116" t="s">
        <v>2499</v>
      </c>
      <c r="K117" s="326" t="s">
        <v>732</v>
      </c>
      <c r="L117" s="326" t="s">
        <v>732</v>
      </c>
      <c r="M117" s="326" t="s">
        <v>732</v>
      </c>
      <c r="N117" s="326" t="s">
        <v>732</v>
      </c>
      <c r="O117" s="326" t="s">
        <v>732</v>
      </c>
      <c r="P117" s="326" t="s">
        <v>732</v>
      </c>
      <c r="Q117" s="326" t="s">
        <v>732</v>
      </c>
      <c r="R117" s="326" t="s">
        <v>732</v>
      </c>
    </row>
    <row r="118" spans="1:18" ht="16.5" customHeight="1">
      <c r="A118" s="344">
        <v>111</v>
      </c>
      <c r="B118" s="344"/>
      <c r="C118" s="345" t="s">
        <v>2411</v>
      </c>
      <c r="D118" s="346" t="s">
        <v>2433</v>
      </c>
      <c r="E118" s="352">
        <v>4800</v>
      </c>
      <c r="F118" s="353">
        <f t="shared" si="17"/>
        <v>1200</v>
      </c>
      <c r="G118" s="349" t="s">
        <v>2338</v>
      </c>
      <c r="H118" s="28" t="s">
        <v>557</v>
      </c>
      <c r="I118" s="23" t="s">
        <v>2900</v>
      </c>
      <c r="J118" s="346" t="s">
        <v>2501</v>
      </c>
      <c r="K118" s="350" t="s">
        <v>732</v>
      </c>
      <c r="L118" s="350" t="s">
        <v>732</v>
      </c>
      <c r="M118" s="350" t="s">
        <v>732</v>
      </c>
      <c r="N118" s="350" t="s">
        <v>732</v>
      </c>
      <c r="O118" s="350" t="s">
        <v>732</v>
      </c>
      <c r="P118" s="350" t="s">
        <v>732</v>
      </c>
      <c r="Q118" s="350" t="s">
        <v>732</v>
      </c>
      <c r="R118" s="350" t="s">
        <v>732</v>
      </c>
    </row>
    <row r="119" spans="1:18" ht="16.5" customHeight="1">
      <c r="A119" s="108">
        <v>112</v>
      </c>
      <c r="B119" s="108"/>
      <c r="C119" s="92" t="s">
        <v>2413</v>
      </c>
      <c r="D119" s="116" t="s">
        <v>2434</v>
      </c>
      <c r="E119" s="351">
        <v>5800</v>
      </c>
      <c r="F119" s="318">
        <f t="shared" si="17"/>
        <v>1450</v>
      </c>
      <c r="G119" s="106" t="s">
        <v>2338</v>
      </c>
      <c r="H119" s="27" t="s">
        <v>556</v>
      </c>
      <c r="I119" s="28" t="s">
        <v>557</v>
      </c>
      <c r="J119" s="116" t="s">
        <v>2498</v>
      </c>
      <c r="K119" s="326" t="s">
        <v>732</v>
      </c>
      <c r="L119" s="326" t="s">
        <v>732</v>
      </c>
      <c r="M119" s="326" t="s">
        <v>732</v>
      </c>
      <c r="N119" s="326" t="s">
        <v>732</v>
      </c>
      <c r="O119" s="326" t="s">
        <v>732</v>
      </c>
      <c r="P119" s="326" t="s">
        <v>732</v>
      </c>
      <c r="Q119" s="326" t="s">
        <v>732</v>
      </c>
      <c r="R119" s="326" t="s">
        <v>732</v>
      </c>
    </row>
    <row r="120" spans="1:18" ht="16.5" customHeight="1">
      <c r="A120" s="344">
        <v>113</v>
      </c>
      <c r="B120" s="344"/>
      <c r="C120" s="345" t="s">
        <v>2415</v>
      </c>
      <c r="D120" s="346" t="s">
        <v>2508</v>
      </c>
      <c r="E120" s="352">
        <v>5400</v>
      </c>
      <c r="F120" s="353">
        <f t="shared" si="17"/>
        <v>1350</v>
      </c>
      <c r="G120" s="349" t="s">
        <v>2338</v>
      </c>
      <c r="H120" s="81" t="s">
        <v>2912</v>
      </c>
      <c r="I120" s="28" t="s">
        <v>557</v>
      </c>
      <c r="J120" s="346" t="s">
        <v>2500</v>
      </c>
      <c r="K120" s="350" t="s">
        <v>732</v>
      </c>
      <c r="L120" s="350" t="s">
        <v>732</v>
      </c>
      <c r="M120" s="350" t="s">
        <v>732</v>
      </c>
      <c r="N120" s="350" t="s">
        <v>732</v>
      </c>
      <c r="O120" s="350" t="s">
        <v>732</v>
      </c>
      <c r="P120" s="350" t="s">
        <v>732</v>
      </c>
      <c r="Q120" s="350" t="s">
        <v>732</v>
      </c>
      <c r="R120" s="350" t="s">
        <v>732</v>
      </c>
    </row>
    <row r="121" spans="1:18" ht="16.5" customHeight="1">
      <c r="A121" s="108">
        <v>114</v>
      </c>
      <c r="B121" s="108"/>
      <c r="C121" s="92" t="s">
        <v>837</v>
      </c>
      <c r="D121" s="116" t="s">
        <v>760</v>
      </c>
      <c r="E121" s="351">
        <v>320</v>
      </c>
      <c r="F121" s="318">
        <f t="shared" si="17"/>
        <v>80</v>
      </c>
      <c r="G121" s="106"/>
      <c r="H121" s="69" t="s">
        <v>2903</v>
      </c>
      <c r="I121" s="24" t="s">
        <v>2908</v>
      </c>
      <c r="J121" s="116"/>
      <c r="K121" s="319">
        <f t="shared" ref="K121:K158" si="34">ROUNDDOWN(F121*2.9844,0)</f>
        <v>238</v>
      </c>
      <c r="L121" s="319">
        <f t="shared" ref="L121:L158" si="35">ROUNDDOWN(F121*2.9,0)</f>
        <v>232</v>
      </c>
      <c r="M121" s="319">
        <f t="shared" ref="M121:M158" si="36">ROUNDDOWN(F121*2.85,0)</f>
        <v>228</v>
      </c>
      <c r="N121" s="319">
        <f t="shared" ref="N121:N158" si="37">ROUNDDOWN(F121*2.8,0)</f>
        <v>224</v>
      </c>
      <c r="O121" s="319">
        <f t="shared" ref="O121:O158" si="38">ROUNDDOWN(F121*2.75,0)</f>
        <v>220</v>
      </c>
      <c r="P121" s="319">
        <f t="shared" ref="P121:P158" si="39">ROUNDDOWN(F121*2.5,0)</f>
        <v>200</v>
      </c>
      <c r="Q121" s="319">
        <f t="shared" ref="Q121:Q158" si="40">ROUNDDOWN(F121*2,0)</f>
        <v>160</v>
      </c>
      <c r="R121" s="319">
        <f t="shared" ref="R121:R158" si="41">ROUNDDOWN(F121*0,0)</f>
        <v>0</v>
      </c>
    </row>
    <row r="122" spans="1:18" ht="16.5" customHeight="1">
      <c r="A122" s="344">
        <v>115</v>
      </c>
      <c r="B122" s="344"/>
      <c r="C122" s="345" t="s">
        <v>838</v>
      </c>
      <c r="D122" s="346" t="s">
        <v>2508</v>
      </c>
      <c r="E122" s="352">
        <v>390</v>
      </c>
      <c r="F122" s="353">
        <f t="shared" si="17"/>
        <v>97</v>
      </c>
      <c r="G122" s="349"/>
      <c r="H122" s="22" t="s">
        <v>2905</v>
      </c>
      <c r="I122" s="81" t="s">
        <v>2912</v>
      </c>
      <c r="J122" s="346" t="s">
        <v>2500</v>
      </c>
      <c r="K122" s="354">
        <f t="shared" si="34"/>
        <v>289</v>
      </c>
      <c r="L122" s="354">
        <f t="shared" si="35"/>
        <v>281</v>
      </c>
      <c r="M122" s="354">
        <f t="shared" si="36"/>
        <v>276</v>
      </c>
      <c r="N122" s="354">
        <f t="shared" si="37"/>
        <v>271</v>
      </c>
      <c r="O122" s="354">
        <f t="shared" si="38"/>
        <v>266</v>
      </c>
      <c r="P122" s="354">
        <f t="shared" si="39"/>
        <v>242</v>
      </c>
      <c r="Q122" s="354">
        <f t="shared" si="40"/>
        <v>194</v>
      </c>
      <c r="R122" s="354">
        <f t="shared" si="41"/>
        <v>0</v>
      </c>
    </row>
    <row r="123" spans="1:18" ht="16.5" customHeight="1">
      <c r="A123" s="108">
        <v>116</v>
      </c>
      <c r="B123" s="108"/>
      <c r="C123" s="92" t="s">
        <v>839</v>
      </c>
      <c r="D123" s="116" t="s">
        <v>2508</v>
      </c>
      <c r="E123" s="351">
        <v>380</v>
      </c>
      <c r="F123" s="318">
        <f t="shared" si="17"/>
        <v>95</v>
      </c>
      <c r="G123" s="106"/>
      <c r="H123" s="22" t="s">
        <v>2905</v>
      </c>
      <c r="I123" s="26" t="s">
        <v>555</v>
      </c>
      <c r="J123" s="116" t="s">
        <v>2501</v>
      </c>
      <c r="K123" s="319">
        <f t="shared" si="34"/>
        <v>283</v>
      </c>
      <c r="L123" s="319">
        <f t="shared" si="35"/>
        <v>275</v>
      </c>
      <c r="M123" s="319">
        <f t="shared" si="36"/>
        <v>270</v>
      </c>
      <c r="N123" s="319">
        <f t="shared" si="37"/>
        <v>266</v>
      </c>
      <c r="O123" s="319">
        <f t="shared" si="38"/>
        <v>261</v>
      </c>
      <c r="P123" s="319">
        <f t="shared" si="39"/>
        <v>237</v>
      </c>
      <c r="Q123" s="319">
        <f t="shared" si="40"/>
        <v>190</v>
      </c>
      <c r="R123" s="319">
        <f t="shared" si="41"/>
        <v>0</v>
      </c>
    </row>
    <row r="124" spans="1:18" ht="16.5" customHeight="1">
      <c r="A124" s="344">
        <v>117</v>
      </c>
      <c r="B124" s="344"/>
      <c r="C124" s="345" t="s">
        <v>840</v>
      </c>
      <c r="D124" s="346" t="s">
        <v>744</v>
      </c>
      <c r="E124" s="352">
        <v>290</v>
      </c>
      <c r="F124" s="353">
        <f t="shared" si="17"/>
        <v>72</v>
      </c>
      <c r="G124" s="349"/>
      <c r="H124" s="69" t="s">
        <v>2903</v>
      </c>
      <c r="I124" s="28" t="s">
        <v>557</v>
      </c>
      <c r="J124" s="346" t="s">
        <v>2501</v>
      </c>
      <c r="K124" s="354">
        <f t="shared" si="34"/>
        <v>214</v>
      </c>
      <c r="L124" s="354">
        <f t="shared" si="35"/>
        <v>208</v>
      </c>
      <c r="M124" s="354">
        <f t="shared" si="36"/>
        <v>205</v>
      </c>
      <c r="N124" s="354">
        <f t="shared" si="37"/>
        <v>201</v>
      </c>
      <c r="O124" s="354">
        <f t="shared" si="38"/>
        <v>198</v>
      </c>
      <c r="P124" s="354">
        <f t="shared" si="39"/>
        <v>180</v>
      </c>
      <c r="Q124" s="354">
        <f t="shared" si="40"/>
        <v>144</v>
      </c>
      <c r="R124" s="354">
        <f t="shared" si="41"/>
        <v>0</v>
      </c>
    </row>
    <row r="125" spans="1:18" ht="16.5" customHeight="1">
      <c r="A125" s="108">
        <v>118</v>
      </c>
      <c r="B125" s="108"/>
      <c r="C125" s="92" t="s">
        <v>841</v>
      </c>
      <c r="D125" s="116" t="s">
        <v>760</v>
      </c>
      <c r="E125" s="351">
        <v>380</v>
      </c>
      <c r="F125" s="318">
        <f t="shared" si="17"/>
        <v>95</v>
      </c>
      <c r="G125" s="106"/>
      <c r="H125" s="29" t="s">
        <v>2906</v>
      </c>
      <c r="I125" s="69" t="s">
        <v>2903</v>
      </c>
      <c r="J125" s="116" t="s">
        <v>2501</v>
      </c>
      <c r="K125" s="319">
        <f t="shared" si="34"/>
        <v>283</v>
      </c>
      <c r="L125" s="319">
        <f t="shared" si="35"/>
        <v>275</v>
      </c>
      <c r="M125" s="319">
        <f t="shared" si="36"/>
        <v>270</v>
      </c>
      <c r="N125" s="319">
        <f t="shared" si="37"/>
        <v>266</v>
      </c>
      <c r="O125" s="319">
        <f t="shared" si="38"/>
        <v>261</v>
      </c>
      <c r="P125" s="319">
        <f t="shared" si="39"/>
        <v>237</v>
      </c>
      <c r="Q125" s="319">
        <f t="shared" si="40"/>
        <v>190</v>
      </c>
      <c r="R125" s="319">
        <f t="shared" si="41"/>
        <v>0</v>
      </c>
    </row>
    <row r="126" spans="1:18" ht="16.5" customHeight="1">
      <c r="A126" s="344">
        <v>119</v>
      </c>
      <c r="B126" s="344"/>
      <c r="C126" s="345" t="s">
        <v>842</v>
      </c>
      <c r="D126" s="346" t="s">
        <v>730</v>
      </c>
      <c r="E126" s="352">
        <v>380</v>
      </c>
      <c r="F126" s="353">
        <f t="shared" si="17"/>
        <v>95</v>
      </c>
      <c r="G126" s="349"/>
      <c r="H126" s="24" t="s">
        <v>2908</v>
      </c>
      <c r="I126" s="26" t="s">
        <v>555</v>
      </c>
      <c r="J126" s="346" t="s">
        <v>2498</v>
      </c>
      <c r="K126" s="354">
        <f t="shared" si="34"/>
        <v>283</v>
      </c>
      <c r="L126" s="354">
        <f t="shared" si="35"/>
        <v>275</v>
      </c>
      <c r="M126" s="354">
        <f t="shared" si="36"/>
        <v>270</v>
      </c>
      <c r="N126" s="354">
        <f t="shared" si="37"/>
        <v>266</v>
      </c>
      <c r="O126" s="354">
        <f t="shared" si="38"/>
        <v>261</v>
      </c>
      <c r="P126" s="354">
        <f t="shared" si="39"/>
        <v>237</v>
      </c>
      <c r="Q126" s="354">
        <f t="shared" si="40"/>
        <v>190</v>
      </c>
      <c r="R126" s="354">
        <f t="shared" si="41"/>
        <v>0</v>
      </c>
    </row>
    <row r="127" spans="1:18" ht="16.5" customHeight="1">
      <c r="A127" s="108">
        <v>120</v>
      </c>
      <c r="B127" s="108"/>
      <c r="C127" s="92" t="s">
        <v>843</v>
      </c>
      <c r="D127" s="116" t="s">
        <v>821</v>
      </c>
      <c r="E127" s="351">
        <v>360</v>
      </c>
      <c r="F127" s="318">
        <f t="shared" si="17"/>
        <v>90</v>
      </c>
      <c r="G127" s="106"/>
      <c r="H127" s="29" t="s">
        <v>2906</v>
      </c>
      <c r="I127" s="20" t="s">
        <v>2909</v>
      </c>
      <c r="J127" s="116" t="s">
        <v>2501</v>
      </c>
      <c r="K127" s="319">
        <f t="shared" si="34"/>
        <v>268</v>
      </c>
      <c r="L127" s="319">
        <f t="shared" si="35"/>
        <v>261</v>
      </c>
      <c r="M127" s="319">
        <f t="shared" si="36"/>
        <v>256</v>
      </c>
      <c r="N127" s="319">
        <f t="shared" si="37"/>
        <v>252</v>
      </c>
      <c r="O127" s="319">
        <f t="shared" si="38"/>
        <v>247</v>
      </c>
      <c r="P127" s="319">
        <f t="shared" si="39"/>
        <v>225</v>
      </c>
      <c r="Q127" s="319">
        <f t="shared" si="40"/>
        <v>180</v>
      </c>
      <c r="R127" s="319">
        <f t="shared" si="41"/>
        <v>0</v>
      </c>
    </row>
    <row r="128" spans="1:18" ht="16.5" customHeight="1">
      <c r="A128" s="344">
        <v>121</v>
      </c>
      <c r="B128" s="344"/>
      <c r="C128" s="345" t="s">
        <v>844</v>
      </c>
      <c r="D128" s="346" t="s">
        <v>730</v>
      </c>
      <c r="E128" s="352">
        <v>360</v>
      </c>
      <c r="F128" s="353">
        <f t="shared" si="17"/>
        <v>90</v>
      </c>
      <c r="G128" s="349"/>
      <c r="H128" s="20" t="s">
        <v>2909</v>
      </c>
      <c r="I128" s="73" t="s">
        <v>558</v>
      </c>
      <c r="J128" s="346" t="s">
        <v>2501</v>
      </c>
      <c r="K128" s="354">
        <f t="shared" si="34"/>
        <v>268</v>
      </c>
      <c r="L128" s="354">
        <f t="shared" si="35"/>
        <v>261</v>
      </c>
      <c r="M128" s="354">
        <f t="shared" si="36"/>
        <v>256</v>
      </c>
      <c r="N128" s="354">
        <f t="shared" si="37"/>
        <v>252</v>
      </c>
      <c r="O128" s="354">
        <f t="shared" si="38"/>
        <v>247</v>
      </c>
      <c r="P128" s="354">
        <f t="shared" si="39"/>
        <v>225</v>
      </c>
      <c r="Q128" s="354">
        <f t="shared" si="40"/>
        <v>180</v>
      </c>
      <c r="R128" s="354">
        <f t="shared" si="41"/>
        <v>0</v>
      </c>
    </row>
    <row r="129" spans="1:18" ht="16.5" customHeight="1">
      <c r="A129" s="108">
        <v>122</v>
      </c>
      <c r="B129" s="108"/>
      <c r="C129" s="92" t="s">
        <v>2904</v>
      </c>
      <c r="D129" s="116" t="s">
        <v>760</v>
      </c>
      <c r="E129" s="351">
        <v>320</v>
      </c>
      <c r="F129" s="318">
        <f t="shared" si="17"/>
        <v>80</v>
      </c>
      <c r="G129" s="106"/>
      <c r="H129" s="69" t="s">
        <v>2903</v>
      </c>
      <c r="I129" s="69" t="s">
        <v>2903</v>
      </c>
      <c r="J129" s="116" t="s">
        <v>2501</v>
      </c>
      <c r="K129" s="319">
        <f t="shared" si="34"/>
        <v>238</v>
      </c>
      <c r="L129" s="319">
        <f t="shared" si="35"/>
        <v>232</v>
      </c>
      <c r="M129" s="319">
        <f t="shared" si="36"/>
        <v>228</v>
      </c>
      <c r="N129" s="319">
        <f t="shared" si="37"/>
        <v>224</v>
      </c>
      <c r="O129" s="319">
        <f t="shared" si="38"/>
        <v>220</v>
      </c>
      <c r="P129" s="319">
        <f t="shared" si="39"/>
        <v>200</v>
      </c>
      <c r="Q129" s="319">
        <f t="shared" si="40"/>
        <v>160</v>
      </c>
      <c r="R129" s="319">
        <f t="shared" si="41"/>
        <v>0</v>
      </c>
    </row>
    <row r="130" spans="1:18" ht="16.5" customHeight="1">
      <c r="A130" s="344">
        <v>123</v>
      </c>
      <c r="B130" s="344"/>
      <c r="C130" s="345" t="s">
        <v>845</v>
      </c>
      <c r="D130" s="346" t="s">
        <v>730</v>
      </c>
      <c r="E130" s="352">
        <v>390</v>
      </c>
      <c r="F130" s="353">
        <f t="shared" si="17"/>
        <v>97</v>
      </c>
      <c r="G130" s="349"/>
      <c r="H130" s="69" t="s">
        <v>2903</v>
      </c>
      <c r="I130" s="20" t="s">
        <v>2909</v>
      </c>
      <c r="J130" s="346" t="s">
        <v>2501</v>
      </c>
      <c r="K130" s="354">
        <f t="shared" si="34"/>
        <v>289</v>
      </c>
      <c r="L130" s="354">
        <f t="shared" si="35"/>
        <v>281</v>
      </c>
      <c r="M130" s="354">
        <f t="shared" si="36"/>
        <v>276</v>
      </c>
      <c r="N130" s="354">
        <f t="shared" si="37"/>
        <v>271</v>
      </c>
      <c r="O130" s="354">
        <f t="shared" si="38"/>
        <v>266</v>
      </c>
      <c r="P130" s="354">
        <f t="shared" si="39"/>
        <v>242</v>
      </c>
      <c r="Q130" s="354">
        <f t="shared" si="40"/>
        <v>194</v>
      </c>
      <c r="R130" s="354">
        <f t="shared" si="41"/>
        <v>0</v>
      </c>
    </row>
    <row r="131" spans="1:18" ht="16.5" customHeight="1">
      <c r="A131" s="108">
        <v>124</v>
      </c>
      <c r="B131" s="108"/>
      <c r="C131" s="92" t="s">
        <v>846</v>
      </c>
      <c r="D131" s="116" t="s">
        <v>744</v>
      </c>
      <c r="E131" s="351">
        <v>320</v>
      </c>
      <c r="F131" s="318">
        <f t="shared" si="17"/>
        <v>80</v>
      </c>
      <c r="G131" s="106"/>
      <c r="H131" s="69" t="s">
        <v>2903</v>
      </c>
      <c r="I131" s="23" t="s">
        <v>2900</v>
      </c>
      <c r="J131" s="116" t="s">
        <v>2498</v>
      </c>
      <c r="K131" s="319">
        <f t="shared" si="34"/>
        <v>238</v>
      </c>
      <c r="L131" s="319">
        <f t="shared" si="35"/>
        <v>232</v>
      </c>
      <c r="M131" s="319">
        <f t="shared" si="36"/>
        <v>228</v>
      </c>
      <c r="N131" s="319">
        <f t="shared" si="37"/>
        <v>224</v>
      </c>
      <c r="O131" s="319">
        <f t="shared" si="38"/>
        <v>220</v>
      </c>
      <c r="P131" s="319">
        <f t="shared" si="39"/>
        <v>200</v>
      </c>
      <c r="Q131" s="319">
        <f t="shared" si="40"/>
        <v>160</v>
      </c>
      <c r="R131" s="319">
        <f t="shared" si="41"/>
        <v>0</v>
      </c>
    </row>
    <row r="132" spans="1:18" ht="16.5" customHeight="1">
      <c r="A132" s="344">
        <v>125</v>
      </c>
      <c r="B132" s="344"/>
      <c r="C132" s="345" t="s">
        <v>2417</v>
      </c>
      <c r="D132" s="346" t="s">
        <v>2434</v>
      </c>
      <c r="E132" s="352">
        <v>360</v>
      </c>
      <c r="F132" s="353">
        <f t="shared" si="17"/>
        <v>90</v>
      </c>
      <c r="G132" s="349"/>
      <c r="H132" s="69" t="s">
        <v>2903</v>
      </c>
      <c r="I132" s="24" t="s">
        <v>2908</v>
      </c>
      <c r="J132" s="346" t="s">
        <v>2501</v>
      </c>
      <c r="K132" s="354">
        <f t="shared" si="34"/>
        <v>268</v>
      </c>
      <c r="L132" s="354">
        <f t="shared" si="35"/>
        <v>261</v>
      </c>
      <c r="M132" s="354">
        <f t="shared" si="36"/>
        <v>256</v>
      </c>
      <c r="N132" s="354">
        <f t="shared" si="37"/>
        <v>252</v>
      </c>
      <c r="O132" s="354">
        <f t="shared" si="38"/>
        <v>247</v>
      </c>
      <c r="P132" s="354">
        <f t="shared" si="39"/>
        <v>225</v>
      </c>
      <c r="Q132" s="354">
        <f t="shared" si="40"/>
        <v>180</v>
      </c>
      <c r="R132" s="354">
        <f t="shared" si="41"/>
        <v>0</v>
      </c>
    </row>
    <row r="133" spans="1:18" ht="16.5" customHeight="1">
      <c r="A133" s="108">
        <v>126</v>
      </c>
      <c r="B133" s="108"/>
      <c r="C133" s="92" t="s">
        <v>2419</v>
      </c>
      <c r="D133" s="116" t="s">
        <v>2433</v>
      </c>
      <c r="E133" s="351">
        <v>380</v>
      </c>
      <c r="F133" s="318">
        <f t="shared" si="17"/>
        <v>95</v>
      </c>
      <c r="G133" s="106"/>
      <c r="H133" s="22" t="s">
        <v>2905</v>
      </c>
      <c r="I133" s="69" t="s">
        <v>2903</v>
      </c>
      <c r="J133" s="116" t="s">
        <v>2502</v>
      </c>
      <c r="K133" s="319">
        <f t="shared" si="34"/>
        <v>283</v>
      </c>
      <c r="L133" s="319">
        <f t="shared" si="35"/>
        <v>275</v>
      </c>
      <c r="M133" s="319">
        <f t="shared" si="36"/>
        <v>270</v>
      </c>
      <c r="N133" s="319">
        <f t="shared" si="37"/>
        <v>266</v>
      </c>
      <c r="O133" s="319">
        <f t="shared" si="38"/>
        <v>261</v>
      </c>
      <c r="P133" s="319">
        <f t="shared" si="39"/>
        <v>237</v>
      </c>
      <c r="Q133" s="319">
        <f t="shared" si="40"/>
        <v>190</v>
      </c>
      <c r="R133" s="319">
        <f t="shared" si="41"/>
        <v>0</v>
      </c>
    </row>
    <row r="134" spans="1:18" ht="16.5" customHeight="1">
      <c r="A134" s="344">
        <v>127</v>
      </c>
      <c r="B134" s="344"/>
      <c r="C134" s="345" t="s">
        <v>2421</v>
      </c>
      <c r="D134" s="346" t="s">
        <v>2504</v>
      </c>
      <c r="E134" s="352">
        <v>380</v>
      </c>
      <c r="F134" s="353">
        <f t="shared" si="17"/>
        <v>95</v>
      </c>
      <c r="G134" s="349"/>
      <c r="H134" s="68" t="s">
        <v>2902</v>
      </c>
      <c r="I134" s="24" t="s">
        <v>2908</v>
      </c>
      <c r="J134" s="346" t="s">
        <v>2503</v>
      </c>
      <c r="K134" s="354">
        <f t="shared" si="34"/>
        <v>283</v>
      </c>
      <c r="L134" s="354">
        <f t="shared" si="35"/>
        <v>275</v>
      </c>
      <c r="M134" s="354">
        <f t="shared" si="36"/>
        <v>270</v>
      </c>
      <c r="N134" s="354">
        <f t="shared" si="37"/>
        <v>266</v>
      </c>
      <c r="O134" s="354">
        <f t="shared" si="38"/>
        <v>261</v>
      </c>
      <c r="P134" s="354">
        <f t="shared" si="39"/>
        <v>237</v>
      </c>
      <c r="Q134" s="354">
        <f t="shared" si="40"/>
        <v>190</v>
      </c>
      <c r="R134" s="354">
        <f t="shared" si="41"/>
        <v>0</v>
      </c>
    </row>
    <row r="135" spans="1:18" ht="16.5" customHeight="1">
      <c r="A135" s="108">
        <v>128</v>
      </c>
      <c r="B135" s="108"/>
      <c r="C135" s="92" t="s">
        <v>847</v>
      </c>
      <c r="D135" s="116" t="s">
        <v>744</v>
      </c>
      <c r="E135" s="351">
        <v>380</v>
      </c>
      <c r="F135" s="318">
        <f t="shared" si="17"/>
        <v>95</v>
      </c>
      <c r="G135" s="106"/>
      <c r="H135" s="22" t="s">
        <v>2905</v>
      </c>
      <c r="I135" s="27" t="s">
        <v>556</v>
      </c>
      <c r="J135" s="116" t="s">
        <v>2498</v>
      </c>
      <c r="K135" s="319">
        <f t="shared" si="34"/>
        <v>283</v>
      </c>
      <c r="L135" s="319">
        <f t="shared" si="35"/>
        <v>275</v>
      </c>
      <c r="M135" s="319">
        <f t="shared" si="36"/>
        <v>270</v>
      </c>
      <c r="N135" s="319">
        <f t="shared" si="37"/>
        <v>266</v>
      </c>
      <c r="O135" s="319">
        <f t="shared" si="38"/>
        <v>261</v>
      </c>
      <c r="P135" s="319">
        <f t="shared" si="39"/>
        <v>237</v>
      </c>
      <c r="Q135" s="319">
        <f t="shared" si="40"/>
        <v>190</v>
      </c>
      <c r="R135" s="319">
        <f t="shared" si="41"/>
        <v>0</v>
      </c>
    </row>
    <row r="136" spans="1:18" ht="16.5" customHeight="1">
      <c r="A136" s="344">
        <v>129</v>
      </c>
      <c r="B136" s="344"/>
      <c r="C136" s="345" t="s">
        <v>848</v>
      </c>
      <c r="D136" s="346" t="s">
        <v>744</v>
      </c>
      <c r="E136" s="352">
        <v>360</v>
      </c>
      <c r="F136" s="353">
        <f t="shared" si="17"/>
        <v>90</v>
      </c>
      <c r="G136" s="349"/>
      <c r="H136" s="68" t="s">
        <v>2902</v>
      </c>
      <c r="I136" s="73" t="s">
        <v>558</v>
      </c>
      <c r="J136" s="346" t="s">
        <v>2498</v>
      </c>
      <c r="K136" s="354">
        <f t="shared" si="34"/>
        <v>268</v>
      </c>
      <c r="L136" s="354">
        <f t="shared" si="35"/>
        <v>261</v>
      </c>
      <c r="M136" s="354">
        <f t="shared" si="36"/>
        <v>256</v>
      </c>
      <c r="N136" s="354">
        <f t="shared" si="37"/>
        <v>252</v>
      </c>
      <c r="O136" s="354">
        <f t="shared" si="38"/>
        <v>247</v>
      </c>
      <c r="P136" s="354">
        <f t="shared" si="39"/>
        <v>225</v>
      </c>
      <c r="Q136" s="354">
        <f t="shared" si="40"/>
        <v>180</v>
      </c>
      <c r="R136" s="354">
        <f t="shared" si="41"/>
        <v>0</v>
      </c>
    </row>
    <row r="137" spans="1:18" ht="16.5" customHeight="1">
      <c r="A137" s="108">
        <v>130</v>
      </c>
      <c r="B137" s="108"/>
      <c r="C137" s="92" t="s">
        <v>849</v>
      </c>
      <c r="D137" s="116" t="s">
        <v>2507</v>
      </c>
      <c r="E137" s="351">
        <v>420</v>
      </c>
      <c r="F137" s="318">
        <f t="shared" ref="F137:F200" si="42">ROUNDDOWN(E137/4,0)</f>
        <v>105</v>
      </c>
      <c r="G137" s="106"/>
      <c r="H137" s="78" t="s">
        <v>2911</v>
      </c>
      <c r="I137" s="22" t="s">
        <v>2905</v>
      </c>
      <c r="J137" s="116" t="s">
        <v>2498</v>
      </c>
      <c r="K137" s="319">
        <f t="shared" si="34"/>
        <v>313</v>
      </c>
      <c r="L137" s="319">
        <f t="shared" si="35"/>
        <v>304</v>
      </c>
      <c r="M137" s="319">
        <f t="shared" si="36"/>
        <v>299</v>
      </c>
      <c r="N137" s="319">
        <f t="shared" si="37"/>
        <v>294</v>
      </c>
      <c r="O137" s="319">
        <f t="shared" si="38"/>
        <v>288</v>
      </c>
      <c r="P137" s="319">
        <f t="shared" si="39"/>
        <v>262</v>
      </c>
      <c r="Q137" s="319">
        <f t="shared" si="40"/>
        <v>210</v>
      </c>
      <c r="R137" s="319">
        <f t="shared" si="41"/>
        <v>0</v>
      </c>
    </row>
    <row r="138" spans="1:18" ht="16.5" customHeight="1">
      <c r="A138" s="344">
        <v>131</v>
      </c>
      <c r="B138" s="344"/>
      <c r="C138" s="345" t="s">
        <v>850</v>
      </c>
      <c r="D138" s="346" t="s">
        <v>744</v>
      </c>
      <c r="E138" s="352">
        <v>400</v>
      </c>
      <c r="F138" s="353">
        <f t="shared" si="42"/>
        <v>100</v>
      </c>
      <c r="G138" s="349"/>
      <c r="H138" s="27" t="s">
        <v>556</v>
      </c>
      <c r="I138" s="81" t="s">
        <v>2912</v>
      </c>
      <c r="J138" s="346" t="s">
        <v>2498</v>
      </c>
      <c r="K138" s="354">
        <f t="shared" si="34"/>
        <v>298</v>
      </c>
      <c r="L138" s="354">
        <f t="shared" si="35"/>
        <v>290</v>
      </c>
      <c r="M138" s="354">
        <f t="shared" si="36"/>
        <v>285</v>
      </c>
      <c r="N138" s="354">
        <f t="shared" si="37"/>
        <v>280</v>
      </c>
      <c r="O138" s="354">
        <f t="shared" si="38"/>
        <v>275</v>
      </c>
      <c r="P138" s="354">
        <f t="shared" si="39"/>
        <v>250</v>
      </c>
      <c r="Q138" s="354">
        <f t="shared" si="40"/>
        <v>200</v>
      </c>
      <c r="R138" s="354">
        <f t="shared" si="41"/>
        <v>0</v>
      </c>
    </row>
    <row r="139" spans="1:18" ht="16.5" customHeight="1">
      <c r="A139" s="108">
        <v>132</v>
      </c>
      <c r="B139" s="108"/>
      <c r="C139" s="92" t="s">
        <v>851</v>
      </c>
      <c r="D139" s="116" t="s">
        <v>2504</v>
      </c>
      <c r="E139" s="351">
        <v>400</v>
      </c>
      <c r="F139" s="318">
        <f t="shared" si="42"/>
        <v>100</v>
      </c>
      <c r="G139" s="106"/>
      <c r="H139" s="68" t="s">
        <v>2902</v>
      </c>
      <c r="I139" s="73" t="s">
        <v>558</v>
      </c>
      <c r="J139" s="116" t="s">
        <v>2500</v>
      </c>
      <c r="K139" s="319">
        <f t="shared" si="34"/>
        <v>298</v>
      </c>
      <c r="L139" s="319">
        <f t="shared" si="35"/>
        <v>290</v>
      </c>
      <c r="M139" s="319">
        <f t="shared" si="36"/>
        <v>285</v>
      </c>
      <c r="N139" s="319">
        <f t="shared" si="37"/>
        <v>280</v>
      </c>
      <c r="O139" s="319">
        <f t="shared" si="38"/>
        <v>275</v>
      </c>
      <c r="P139" s="319">
        <f t="shared" si="39"/>
        <v>250</v>
      </c>
      <c r="Q139" s="319">
        <f t="shared" si="40"/>
        <v>200</v>
      </c>
      <c r="R139" s="319">
        <f t="shared" si="41"/>
        <v>0</v>
      </c>
    </row>
    <row r="140" spans="1:18" ht="16.5" customHeight="1">
      <c r="A140" s="344">
        <v>133</v>
      </c>
      <c r="B140" s="344"/>
      <c r="C140" s="345" t="s">
        <v>852</v>
      </c>
      <c r="D140" s="346" t="s">
        <v>744</v>
      </c>
      <c r="E140" s="352">
        <v>400</v>
      </c>
      <c r="F140" s="353">
        <f t="shared" si="42"/>
        <v>100</v>
      </c>
      <c r="G140" s="349"/>
      <c r="H140" s="24" t="s">
        <v>2908</v>
      </c>
      <c r="I140" s="26" t="s">
        <v>555</v>
      </c>
      <c r="J140" s="346" t="s">
        <v>2498</v>
      </c>
      <c r="K140" s="354">
        <f t="shared" si="34"/>
        <v>298</v>
      </c>
      <c r="L140" s="354">
        <f t="shared" si="35"/>
        <v>290</v>
      </c>
      <c r="M140" s="354">
        <f t="shared" si="36"/>
        <v>285</v>
      </c>
      <c r="N140" s="354">
        <f t="shared" si="37"/>
        <v>280</v>
      </c>
      <c r="O140" s="354">
        <f t="shared" si="38"/>
        <v>275</v>
      </c>
      <c r="P140" s="354">
        <f t="shared" si="39"/>
        <v>250</v>
      </c>
      <c r="Q140" s="354">
        <f t="shared" si="40"/>
        <v>200</v>
      </c>
      <c r="R140" s="354">
        <f t="shared" si="41"/>
        <v>0</v>
      </c>
    </row>
    <row r="141" spans="1:18" ht="16.5" customHeight="1">
      <c r="A141" s="108">
        <v>134</v>
      </c>
      <c r="B141" s="108"/>
      <c r="C141" s="92" t="s">
        <v>2505</v>
      </c>
      <c r="D141" s="116" t="s">
        <v>821</v>
      </c>
      <c r="E141" s="351">
        <v>360</v>
      </c>
      <c r="F141" s="318">
        <f t="shared" si="42"/>
        <v>90</v>
      </c>
      <c r="G141" s="106"/>
      <c r="H141" s="24" t="s">
        <v>2908</v>
      </c>
      <c r="I141" s="29" t="s">
        <v>2906</v>
      </c>
      <c r="J141" s="116"/>
      <c r="K141" s="319">
        <f t="shared" si="34"/>
        <v>268</v>
      </c>
      <c r="L141" s="319">
        <f t="shared" si="35"/>
        <v>261</v>
      </c>
      <c r="M141" s="319">
        <f t="shared" si="36"/>
        <v>256</v>
      </c>
      <c r="N141" s="319">
        <f t="shared" si="37"/>
        <v>252</v>
      </c>
      <c r="O141" s="319">
        <f t="shared" si="38"/>
        <v>247</v>
      </c>
      <c r="P141" s="319">
        <f t="shared" si="39"/>
        <v>225</v>
      </c>
      <c r="Q141" s="319">
        <f t="shared" si="40"/>
        <v>180</v>
      </c>
      <c r="R141" s="319">
        <f t="shared" si="41"/>
        <v>0</v>
      </c>
    </row>
    <row r="142" spans="1:18" ht="16.5" customHeight="1">
      <c r="A142" s="344">
        <v>135</v>
      </c>
      <c r="B142" s="344"/>
      <c r="C142" s="345" t="s">
        <v>853</v>
      </c>
      <c r="D142" s="346" t="s">
        <v>744</v>
      </c>
      <c r="E142" s="352">
        <v>370</v>
      </c>
      <c r="F142" s="353">
        <f t="shared" si="42"/>
        <v>92</v>
      </c>
      <c r="G142" s="349"/>
      <c r="H142" s="27" t="s">
        <v>556</v>
      </c>
      <c r="I142" s="27" t="s">
        <v>556</v>
      </c>
      <c r="J142" s="346" t="s">
        <v>2498</v>
      </c>
      <c r="K142" s="354">
        <f t="shared" si="34"/>
        <v>274</v>
      </c>
      <c r="L142" s="354">
        <f t="shared" si="35"/>
        <v>266</v>
      </c>
      <c r="M142" s="354">
        <f t="shared" si="36"/>
        <v>262</v>
      </c>
      <c r="N142" s="354">
        <f t="shared" si="37"/>
        <v>257</v>
      </c>
      <c r="O142" s="354">
        <f t="shared" si="38"/>
        <v>253</v>
      </c>
      <c r="P142" s="354">
        <f t="shared" si="39"/>
        <v>230</v>
      </c>
      <c r="Q142" s="354">
        <f t="shared" si="40"/>
        <v>184</v>
      </c>
      <c r="R142" s="354">
        <f t="shared" si="41"/>
        <v>0</v>
      </c>
    </row>
    <row r="143" spans="1:18" ht="16.5" customHeight="1">
      <c r="A143" s="108">
        <v>136</v>
      </c>
      <c r="B143" s="108"/>
      <c r="C143" s="92" t="s">
        <v>854</v>
      </c>
      <c r="D143" s="116" t="s">
        <v>2506</v>
      </c>
      <c r="E143" s="351">
        <v>360</v>
      </c>
      <c r="F143" s="318">
        <f t="shared" si="42"/>
        <v>90</v>
      </c>
      <c r="G143" s="106"/>
      <c r="H143" s="24" t="s">
        <v>2908</v>
      </c>
      <c r="I143" s="78" t="s">
        <v>2911</v>
      </c>
      <c r="J143" s="116" t="s">
        <v>2500</v>
      </c>
      <c r="K143" s="319">
        <f t="shared" si="34"/>
        <v>268</v>
      </c>
      <c r="L143" s="319">
        <f t="shared" si="35"/>
        <v>261</v>
      </c>
      <c r="M143" s="319">
        <f t="shared" si="36"/>
        <v>256</v>
      </c>
      <c r="N143" s="319">
        <f t="shared" si="37"/>
        <v>252</v>
      </c>
      <c r="O143" s="319">
        <f t="shared" si="38"/>
        <v>247</v>
      </c>
      <c r="P143" s="319">
        <f t="shared" si="39"/>
        <v>225</v>
      </c>
      <c r="Q143" s="319">
        <f t="shared" si="40"/>
        <v>180</v>
      </c>
      <c r="R143" s="319">
        <f t="shared" si="41"/>
        <v>0</v>
      </c>
    </row>
    <row r="144" spans="1:18" ht="16.5" customHeight="1">
      <c r="A144" s="344">
        <v>137</v>
      </c>
      <c r="B144" s="344"/>
      <c r="C144" s="345" t="s">
        <v>855</v>
      </c>
      <c r="D144" s="346" t="s">
        <v>2506</v>
      </c>
      <c r="E144" s="352">
        <v>480</v>
      </c>
      <c r="F144" s="353">
        <f t="shared" si="42"/>
        <v>120</v>
      </c>
      <c r="G144" s="349"/>
      <c r="H144" s="22" t="s">
        <v>2905</v>
      </c>
      <c r="I144" s="29" t="s">
        <v>2906</v>
      </c>
      <c r="J144" s="346"/>
      <c r="K144" s="354">
        <f t="shared" si="34"/>
        <v>358</v>
      </c>
      <c r="L144" s="354">
        <f t="shared" si="35"/>
        <v>348</v>
      </c>
      <c r="M144" s="354">
        <f t="shared" si="36"/>
        <v>342</v>
      </c>
      <c r="N144" s="354">
        <f t="shared" si="37"/>
        <v>336</v>
      </c>
      <c r="O144" s="354">
        <f t="shared" si="38"/>
        <v>330</v>
      </c>
      <c r="P144" s="354">
        <f t="shared" si="39"/>
        <v>300</v>
      </c>
      <c r="Q144" s="354">
        <f t="shared" si="40"/>
        <v>240</v>
      </c>
      <c r="R144" s="354">
        <f t="shared" si="41"/>
        <v>0</v>
      </c>
    </row>
    <row r="145" spans="1:18" ht="16.5" customHeight="1">
      <c r="A145" s="108">
        <v>138</v>
      </c>
      <c r="B145" s="108"/>
      <c r="C145" s="92" t="s">
        <v>856</v>
      </c>
      <c r="D145" s="116" t="s">
        <v>2507</v>
      </c>
      <c r="E145" s="351">
        <v>320</v>
      </c>
      <c r="F145" s="318">
        <f t="shared" si="42"/>
        <v>80</v>
      </c>
      <c r="G145" s="106"/>
      <c r="H145" s="81" t="s">
        <v>2912</v>
      </c>
      <c r="I145" s="29" t="s">
        <v>2906</v>
      </c>
      <c r="J145" s="116"/>
      <c r="K145" s="319">
        <f t="shared" si="34"/>
        <v>238</v>
      </c>
      <c r="L145" s="319">
        <f t="shared" si="35"/>
        <v>232</v>
      </c>
      <c r="M145" s="319">
        <f t="shared" si="36"/>
        <v>228</v>
      </c>
      <c r="N145" s="319">
        <f t="shared" si="37"/>
        <v>224</v>
      </c>
      <c r="O145" s="319">
        <f t="shared" si="38"/>
        <v>220</v>
      </c>
      <c r="P145" s="319">
        <f t="shared" si="39"/>
        <v>200</v>
      </c>
      <c r="Q145" s="319">
        <f t="shared" si="40"/>
        <v>160</v>
      </c>
      <c r="R145" s="319">
        <f t="shared" si="41"/>
        <v>0</v>
      </c>
    </row>
    <row r="146" spans="1:18" ht="16.5" customHeight="1">
      <c r="A146" s="344">
        <v>139</v>
      </c>
      <c r="B146" s="344"/>
      <c r="C146" s="345" t="s">
        <v>857</v>
      </c>
      <c r="D146" s="346" t="s">
        <v>2508</v>
      </c>
      <c r="E146" s="352">
        <v>400</v>
      </c>
      <c r="F146" s="353">
        <f t="shared" si="42"/>
        <v>100</v>
      </c>
      <c r="G146" s="349"/>
      <c r="H146" s="81" t="s">
        <v>2912</v>
      </c>
      <c r="I146" s="27" t="s">
        <v>556</v>
      </c>
      <c r="J146" s="346" t="s">
        <v>2500</v>
      </c>
      <c r="K146" s="354">
        <f t="shared" si="34"/>
        <v>298</v>
      </c>
      <c r="L146" s="354">
        <f t="shared" si="35"/>
        <v>290</v>
      </c>
      <c r="M146" s="354">
        <f t="shared" si="36"/>
        <v>285</v>
      </c>
      <c r="N146" s="354">
        <f t="shared" si="37"/>
        <v>280</v>
      </c>
      <c r="O146" s="354">
        <f t="shared" si="38"/>
        <v>275</v>
      </c>
      <c r="P146" s="354">
        <f t="shared" si="39"/>
        <v>250</v>
      </c>
      <c r="Q146" s="354">
        <f t="shared" si="40"/>
        <v>200</v>
      </c>
      <c r="R146" s="354">
        <f t="shared" si="41"/>
        <v>0</v>
      </c>
    </row>
    <row r="147" spans="1:18" ht="16.5" customHeight="1">
      <c r="A147" s="108">
        <v>140</v>
      </c>
      <c r="B147" s="108"/>
      <c r="C147" s="92" t="s">
        <v>858</v>
      </c>
      <c r="D147" s="116" t="s">
        <v>2504</v>
      </c>
      <c r="E147" s="351">
        <v>340</v>
      </c>
      <c r="F147" s="318">
        <f t="shared" si="42"/>
        <v>85</v>
      </c>
      <c r="G147" s="106"/>
      <c r="H147" s="81" t="s">
        <v>2912</v>
      </c>
      <c r="I147" s="20" t="s">
        <v>2909</v>
      </c>
      <c r="J147" s="116" t="s">
        <v>2501</v>
      </c>
      <c r="K147" s="319">
        <f t="shared" si="34"/>
        <v>253</v>
      </c>
      <c r="L147" s="319">
        <f t="shared" si="35"/>
        <v>246</v>
      </c>
      <c r="M147" s="319">
        <f t="shared" si="36"/>
        <v>242</v>
      </c>
      <c r="N147" s="319">
        <f t="shared" si="37"/>
        <v>238</v>
      </c>
      <c r="O147" s="319">
        <f t="shared" si="38"/>
        <v>233</v>
      </c>
      <c r="P147" s="319">
        <f t="shared" si="39"/>
        <v>212</v>
      </c>
      <c r="Q147" s="319">
        <f t="shared" si="40"/>
        <v>170</v>
      </c>
      <c r="R147" s="319">
        <f t="shared" si="41"/>
        <v>0</v>
      </c>
    </row>
    <row r="148" spans="1:18" ht="16.5" customHeight="1">
      <c r="A148" s="344">
        <v>141</v>
      </c>
      <c r="B148" s="344"/>
      <c r="C148" s="345" t="s">
        <v>859</v>
      </c>
      <c r="D148" s="346" t="s">
        <v>2508</v>
      </c>
      <c r="E148" s="352">
        <v>300</v>
      </c>
      <c r="F148" s="353">
        <f t="shared" si="42"/>
        <v>75</v>
      </c>
      <c r="G148" s="349"/>
      <c r="H148" s="24" t="s">
        <v>2908</v>
      </c>
      <c r="I148" s="24" t="s">
        <v>2908</v>
      </c>
      <c r="J148" s="346"/>
      <c r="K148" s="354">
        <f t="shared" si="34"/>
        <v>223</v>
      </c>
      <c r="L148" s="354">
        <f t="shared" si="35"/>
        <v>217</v>
      </c>
      <c r="M148" s="354">
        <f t="shared" si="36"/>
        <v>213</v>
      </c>
      <c r="N148" s="354">
        <f t="shared" si="37"/>
        <v>210</v>
      </c>
      <c r="O148" s="354">
        <f t="shared" si="38"/>
        <v>206</v>
      </c>
      <c r="P148" s="354">
        <f t="shared" si="39"/>
        <v>187</v>
      </c>
      <c r="Q148" s="354">
        <f t="shared" si="40"/>
        <v>150</v>
      </c>
      <c r="R148" s="354">
        <f t="shared" si="41"/>
        <v>0</v>
      </c>
    </row>
    <row r="149" spans="1:18" ht="16.5" customHeight="1">
      <c r="A149" s="108">
        <v>142</v>
      </c>
      <c r="B149" s="108"/>
      <c r="C149" s="92" t="s">
        <v>860</v>
      </c>
      <c r="D149" s="116" t="s">
        <v>2508</v>
      </c>
      <c r="E149" s="351">
        <v>380</v>
      </c>
      <c r="F149" s="318">
        <f t="shared" si="42"/>
        <v>95</v>
      </c>
      <c r="G149" s="106"/>
      <c r="H149" s="81" t="s">
        <v>2912</v>
      </c>
      <c r="I149" s="22" t="s">
        <v>2905</v>
      </c>
      <c r="J149" s="116"/>
      <c r="K149" s="319">
        <f t="shared" si="34"/>
        <v>283</v>
      </c>
      <c r="L149" s="319">
        <f t="shared" si="35"/>
        <v>275</v>
      </c>
      <c r="M149" s="319">
        <f t="shared" si="36"/>
        <v>270</v>
      </c>
      <c r="N149" s="319">
        <f t="shared" si="37"/>
        <v>266</v>
      </c>
      <c r="O149" s="319">
        <f t="shared" si="38"/>
        <v>261</v>
      </c>
      <c r="P149" s="319">
        <f t="shared" si="39"/>
        <v>237</v>
      </c>
      <c r="Q149" s="319">
        <f t="shared" si="40"/>
        <v>190</v>
      </c>
      <c r="R149" s="319">
        <f t="shared" si="41"/>
        <v>0</v>
      </c>
    </row>
    <row r="150" spans="1:18" ht="16.5" customHeight="1">
      <c r="A150" s="344">
        <v>143</v>
      </c>
      <c r="B150" s="344"/>
      <c r="C150" s="345" t="s">
        <v>861</v>
      </c>
      <c r="D150" s="346" t="s">
        <v>2504</v>
      </c>
      <c r="E150" s="352">
        <v>280</v>
      </c>
      <c r="F150" s="353">
        <f t="shared" si="42"/>
        <v>70</v>
      </c>
      <c r="G150" s="349"/>
      <c r="H150" s="73" t="s">
        <v>558</v>
      </c>
      <c r="I150" s="69" t="s">
        <v>2903</v>
      </c>
      <c r="J150" s="346"/>
      <c r="K150" s="354">
        <f t="shared" si="34"/>
        <v>208</v>
      </c>
      <c r="L150" s="354">
        <f t="shared" si="35"/>
        <v>203</v>
      </c>
      <c r="M150" s="354">
        <f t="shared" si="36"/>
        <v>199</v>
      </c>
      <c r="N150" s="354">
        <f t="shared" si="37"/>
        <v>196</v>
      </c>
      <c r="O150" s="354">
        <f t="shared" si="38"/>
        <v>192</v>
      </c>
      <c r="P150" s="354">
        <f t="shared" si="39"/>
        <v>175</v>
      </c>
      <c r="Q150" s="354">
        <f t="shared" si="40"/>
        <v>140</v>
      </c>
      <c r="R150" s="354">
        <f t="shared" si="41"/>
        <v>0</v>
      </c>
    </row>
    <row r="151" spans="1:18" ht="16.5" customHeight="1">
      <c r="A151" s="108">
        <v>144</v>
      </c>
      <c r="B151" s="108"/>
      <c r="C151" s="92" t="s">
        <v>862</v>
      </c>
      <c r="D151" s="116" t="s">
        <v>730</v>
      </c>
      <c r="E151" s="351">
        <v>260</v>
      </c>
      <c r="F151" s="318">
        <f t="shared" si="42"/>
        <v>65</v>
      </c>
      <c r="G151" s="106"/>
      <c r="H151" s="24" t="s">
        <v>2908</v>
      </c>
      <c r="I151" s="20" t="s">
        <v>2909</v>
      </c>
      <c r="J151" s="116"/>
      <c r="K151" s="319">
        <f t="shared" si="34"/>
        <v>193</v>
      </c>
      <c r="L151" s="319">
        <f t="shared" si="35"/>
        <v>188</v>
      </c>
      <c r="M151" s="319">
        <f t="shared" si="36"/>
        <v>185</v>
      </c>
      <c r="N151" s="319">
        <f t="shared" si="37"/>
        <v>182</v>
      </c>
      <c r="O151" s="319">
        <f t="shared" si="38"/>
        <v>178</v>
      </c>
      <c r="P151" s="319">
        <f t="shared" si="39"/>
        <v>162</v>
      </c>
      <c r="Q151" s="319">
        <f t="shared" si="40"/>
        <v>130</v>
      </c>
      <c r="R151" s="319">
        <f t="shared" si="41"/>
        <v>0</v>
      </c>
    </row>
    <row r="152" spans="1:18" ht="16.5" customHeight="1">
      <c r="A152" s="344">
        <v>145</v>
      </c>
      <c r="B152" s="344"/>
      <c r="C152" s="345" t="s">
        <v>863</v>
      </c>
      <c r="D152" s="346" t="s">
        <v>730</v>
      </c>
      <c r="E152" s="352">
        <v>280</v>
      </c>
      <c r="F152" s="353">
        <f t="shared" si="42"/>
        <v>70</v>
      </c>
      <c r="G152" s="349"/>
      <c r="H152" s="20" t="s">
        <v>2909</v>
      </c>
      <c r="I152" s="68" t="s">
        <v>2902</v>
      </c>
      <c r="J152" s="346" t="s">
        <v>2499</v>
      </c>
      <c r="K152" s="354">
        <f t="shared" si="34"/>
        <v>208</v>
      </c>
      <c r="L152" s="354">
        <f t="shared" si="35"/>
        <v>203</v>
      </c>
      <c r="M152" s="354">
        <f t="shared" si="36"/>
        <v>199</v>
      </c>
      <c r="N152" s="354">
        <f t="shared" si="37"/>
        <v>196</v>
      </c>
      <c r="O152" s="354">
        <f t="shared" si="38"/>
        <v>192</v>
      </c>
      <c r="P152" s="354">
        <f t="shared" si="39"/>
        <v>175</v>
      </c>
      <c r="Q152" s="354">
        <f t="shared" si="40"/>
        <v>140</v>
      </c>
      <c r="R152" s="354">
        <f t="shared" si="41"/>
        <v>0</v>
      </c>
    </row>
    <row r="153" spans="1:18" ht="16.5" customHeight="1">
      <c r="A153" s="108">
        <v>146</v>
      </c>
      <c r="B153" s="108"/>
      <c r="C153" s="92" t="s">
        <v>2423</v>
      </c>
      <c r="D153" s="116" t="s">
        <v>2432</v>
      </c>
      <c r="E153" s="351">
        <v>360</v>
      </c>
      <c r="F153" s="318">
        <f t="shared" si="42"/>
        <v>90</v>
      </c>
      <c r="G153" s="106"/>
      <c r="H153" s="69" t="s">
        <v>2903</v>
      </c>
      <c r="I153" s="73" t="s">
        <v>558</v>
      </c>
      <c r="J153" s="116" t="s">
        <v>2499</v>
      </c>
      <c r="K153" s="319">
        <f t="shared" si="34"/>
        <v>268</v>
      </c>
      <c r="L153" s="319">
        <f t="shared" si="35"/>
        <v>261</v>
      </c>
      <c r="M153" s="319">
        <f t="shared" si="36"/>
        <v>256</v>
      </c>
      <c r="N153" s="319">
        <f t="shared" si="37"/>
        <v>252</v>
      </c>
      <c r="O153" s="319">
        <f t="shared" si="38"/>
        <v>247</v>
      </c>
      <c r="P153" s="319">
        <f t="shared" si="39"/>
        <v>225</v>
      </c>
      <c r="Q153" s="319">
        <f t="shared" si="40"/>
        <v>180</v>
      </c>
      <c r="R153" s="319">
        <f t="shared" si="41"/>
        <v>0</v>
      </c>
    </row>
    <row r="154" spans="1:18" ht="16.5" customHeight="1">
      <c r="A154" s="344">
        <v>147</v>
      </c>
      <c r="B154" s="344"/>
      <c r="C154" s="345" t="s">
        <v>864</v>
      </c>
      <c r="D154" s="346" t="s">
        <v>2508</v>
      </c>
      <c r="E154" s="352">
        <v>580</v>
      </c>
      <c r="F154" s="353">
        <f t="shared" si="42"/>
        <v>145</v>
      </c>
      <c r="G154" s="349"/>
      <c r="H154" s="24" t="s">
        <v>2908</v>
      </c>
      <c r="I154" s="24" t="s">
        <v>2908</v>
      </c>
      <c r="J154" s="346"/>
      <c r="K154" s="354">
        <f t="shared" si="34"/>
        <v>432</v>
      </c>
      <c r="L154" s="354">
        <f t="shared" si="35"/>
        <v>420</v>
      </c>
      <c r="M154" s="354">
        <f t="shared" si="36"/>
        <v>413</v>
      </c>
      <c r="N154" s="354">
        <f t="shared" si="37"/>
        <v>406</v>
      </c>
      <c r="O154" s="354">
        <f t="shared" si="38"/>
        <v>398</v>
      </c>
      <c r="P154" s="354">
        <f t="shared" si="39"/>
        <v>362</v>
      </c>
      <c r="Q154" s="354">
        <f t="shared" si="40"/>
        <v>290</v>
      </c>
      <c r="R154" s="354">
        <f t="shared" si="41"/>
        <v>0</v>
      </c>
    </row>
    <row r="155" spans="1:18" ht="16.5" customHeight="1">
      <c r="A155" s="108">
        <v>148</v>
      </c>
      <c r="B155" s="108"/>
      <c r="C155" s="92" t="s">
        <v>865</v>
      </c>
      <c r="D155" s="116" t="s">
        <v>2508</v>
      </c>
      <c r="E155" s="351">
        <v>680</v>
      </c>
      <c r="F155" s="318">
        <f t="shared" si="42"/>
        <v>170</v>
      </c>
      <c r="G155" s="106"/>
      <c r="H155" s="22" t="s">
        <v>2905</v>
      </c>
      <c r="I155" s="22" t="s">
        <v>2905</v>
      </c>
      <c r="J155" s="116"/>
      <c r="K155" s="319">
        <f t="shared" si="34"/>
        <v>507</v>
      </c>
      <c r="L155" s="319">
        <f t="shared" si="35"/>
        <v>493</v>
      </c>
      <c r="M155" s="319">
        <f t="shared" si="36"/>
        <v>484</v>
      </c>
      <c r="N155" s="319">
        <f t="shared" si="37"/>
        <v>476</v>
      </c>
      <c r="O155" s="319">
        <f t="shared" si="38"/>
        <v>467</v>
      </c>
      <c r="P155" s="319">
        <f t="shared" si="39"/>
        <v>425</v>
      </c>
      <c r="Q155" s="319">
        <f t="shared" si="40"/>
        <v>340</v>
      </c>
      <c r="R155" s="319">
        <f t="shared" si="41"/>
        <v>0</v>
      </c>
    </row>
    <row r="156" spans="1:18" ht="16.5" customHeight="1">
      <c r="A156" s="344">
        <v>149</v>
      </c>
      <c r="B156" s="344"/>
      <c r="C156" s="345" t="s">
        <v>866</v>
      </c>
      <c r="D156" s="346" t="s">
        <v>744</v>
      </c>
      <c r="E156" s="352">
        <v>400</v>
      </c>
      <c r="F156" s="353">
        <f t="shared" si="42"/>
        <v>100</v>
      </c>
      <c r="G156" s="349"/>
      <c r="H156" s="27" t="s">
        <v>556</v>
      </c>
      <c r="I156" s="27" t="s">
        <v>556</v>
      </c>
      <c r="J156" s="346" t="s">
        <v>2498</v>
      </c>
      <c r="K156" s="354">
        <f t="shared" si="34"/>
        <v>298</v>
      </c>
      <c r="L156" s="354">
        <f t="shared" si="35"/>
        <v>290</v>
      </c>
      <c r="M156" s="354">
        <f t="shared" si="36"/>
        <v>285</v>
      </c>
      <c r="N156" s="354">
        <f t="shared" si="37"/>
        <v>280</v>
      </c>
      <c r="O156" s="354">
        <f t="shared" si="38"/>
        <v>275</v>
      </c>
      <c r="P156" s="354">
        <f t="shared" si="39"/>
        <v>250</v>
      </c>
      <c r="Q156" s="354">
        <f t="shared" si="40"/>
        <v>200</v>
      </c>
      <c r="R156" s="354">
        <f t="shared" si="41"/>
        <v>0</v>
      </c>
    </row>
    <row r="157" spans="1:18" ht="16.5" customHeight="1">
      <c r="A157" s="108">
        <v>150</v>
      </c>
      <c r="B157" s="108"/>
      <c r="C157" s="92" t="s">
        <v>867</v>
      </c>
      <c r="D157" s="116" t="s">
        <v>2508</v>
      </c>
      <c r="E157" s="351">
        <v>410</v>
      </c>
      <c r="F157" s="318">
        <f t="shared" si="42"/>
        <v>102</v>
      </c>
      <c r="G157" s="106"/>
      <c r="H157" s="23" t="s">
        <v>2900</v>
      </c>
      <c r="I157" s="81" t="s">
        <v>2912</v>
      </c>
      <c r="J157" s="116" t="s">
        <v>2500</v>
      </c>
      <c r="K157" s="319">
        <f t="shared" si="34"/>
        <v>304</v>
      </c>
      <c r="L157" s="319">
        <f t="shared" si="35"/>
        <v>295</v>
      </c>
      <c r="M157" s="319">
        <f t="shared" si="36"/>
        <v>290</v>
      </c>
      <c r="N157" s="319">
        <f t="shared" si="37"/>
        <v>285</v>
      </c>
      <c r="O157" s="319">
        <f t="shared" si="38"/>
        <v>280</v>
      </c>
      <c r="P157" s="319">
        <f t="shared" si="39"/>
        <v>255</v>
      </c>
      <c r="Q157" s="319">
        <f t="shared" si="40"/>
        <v>204</v>
      </c>
      <c r="R157" s="319">
        <f t="shared" si="41"/>
        <v>0</v>
      </c>
    </row>
    <row r="158" spans="1:18" ht="16.5" customHeight="1">
      <c r="A158" s="344">
        <v>151</v>
      </c>
      <c r="B158" s="344"/>
      <c r="C158" s="345" t="s">
        <v>868</v>
      </c>
      <c r="D158" s="346" t="s">
        <v>730</v>
      </c>
      <c r="E158" s="352">
        <v>180</v>
      </c>
      <c r="F158" s="353">
        <f t="shared" si="42"/>
        <v>45</v>
      </c>
      <c r="G158" s="349"/>
      <c r="H158" s="24" t="s">
        <v>2908</v>
      </c>
      <c r="I158" s="22" t="s">
        <v>2905</v>
      </c>
      <c r="J158" s="346"/>
      <c r="K158" s="354">
        <f t="shared" si="34"/>
        <v>134</v>
      </c>
      <c r="L158" s="354">
        <f t="shared" si="35"/>
        <v>130</v>
      </c>
      <c r="M158" s="354">
        <f t="shared" si="36"/>
        <v>128</v>
      </c>
      <c r="N158" s="354">
        <f t="shared" si="37"/>
        <v>126</v>
      </c>
      <c r="O158" s="354">
        <f t="shared" si="38"/>
        <v>123</v>
      </c>
      <c r="P158" s="354">
        <f t="shared" si="39"/>
        <v>112</v>
      </c>
      <c r="Q158" s="354">
        <f t="shared" si="40"/>
        <v>90</v>
      </c>
      <c r="R158" s="354">
        <f t="shared" si="41"/>
        <v>0</v>
      </c>
    </row>
    <row r="159" spans="1:18" ht="16.5" customHeight="1">
      <c r="A159" s="108">
        <v>152</v>
      </c>
      <c r="B159" s="108"/>
      <c r="C159" s="92" t="s">
        <v>869</v>
      </c>
      <c r="D159" s="116" t="s">
        <v>821</v>
      </c>
      <c r="E159" s="351">
        <v>6200</v>
      </c>
      <c r="F159" s="318">
        <f t="shared" si="42"/>
        <v>1550</v>
      </c>
      <c r="G159" s="106" t="s">
        <v>2338</v>
      </c>
      <c r="H159" s="23" t="s">
        <v>2900</v>
      </c>
      <c r="I159" s="68" t="s">
        <v>2902</v>
      </c>
      <c r="J159" s="116" t="s">
        <v>2500</v>
      </c>
      <c r="K159" s="326" t="s">
        <v>732</v>
      </c>
      <c r="L159" s="326" t="s">
        <v>732</v>
      </c>
      <c r="M159" s="326" t="s">
        <v>732</v>
      </c>
      <c r="N159" s="326" t="s">
        <v>732</v>
      </c>
      <c r="O159" s="326" t="s">
        <v>732</v>
      </c>
      <c r="P159" s="326" t="s">
        <v>732</v>
      </c>
      <c r="Q159" s="326" t="s">
        <v>732</v>
      </c>
      <c r="R159" s="326" t="s">
        <v>732</v>
      </c>
    </row>
    <row r="160" spans="1:18" ht="16.5" customHeight="1">
      <c r="A160" s="344">
        <v>153</v>
      </c>
      <c r="B160" s="344"/>
      <c r="C160" s="345" t="s">
        <v>870</v>
      </c>
      <c r="D160" s="346" t="s">
        <v>2510</v>
      </c>
      <c r="E160" s="352">
        <v>6400</v>
      </c>
      <c r="F160" s="353">
        <f t="shared" si="42"/>
        <v>1600</v>
      </c>
      <c r="G160" s="349" t="s">
        <v>2338</v>
      </c>
      <c r="H160" s="27" t="s">
        <v>556</v>
      </c>
      <c r="I160" s="68" t="s">
        <v>2902</v>
      </c>
      <c r="J160" s="346" t="s">
        <v>2500</v>
      </c>
      <c r="K160" s="350" t="s">
        <v>732</v>
      </c>
      <c r="L160" s="350" t="s">
        <v>732</v>
      </c>
      <c r="M160" s="350" t="s">
        <v>732</v>
      </c>
      <c r="N160" s="350" t="s">
        <v>732</v>
      </c>
      <c r="O160" s="350" t="s">
        <v>732</v>
      </c>
      <c r="P160" s="350" t="s">
        <v>732</v>
      </c>
      <c r="Q160" s="350" t="s">
        <v>732</v>
      </c>
      <c r="R160" s="350" t="s">
        <v>732</v>
      </c>
    </row>
    <row r="161" spans="1:18" ht="16.5" customHeight="1">
      <c r="A161" s="108">
        <v>154</v>
      </c>
      <c r="B161" s="108"/>
      <c r="C161" s="92" t="s">
        <v>871</v>
      </c>
      <c r="D161" s="116" t="s">
        <v>2507</v>
      </c>
      <c r="E161" s="351">
        <v>6400</v>
      </c>
      <c r="F161" s="318">
        <f t="shared" si="42"/>
        <v>1600</v>
      </c>
      <c r="G161" s="106" t="s">
        <v>2338</v>
      </c>
      <c r="H161" s="73" t="s">
        <v>558</v>
      </c>
      <c r="I161" s="69" t="s">
        <v>2903</v>
      </c>
      <c r="J161" s="116" t="s">
        <v>2500</v>
      </c>
      <c r="K161" s="326" t="s">
        <v>732</v>
      </c>
      <c r="L161" s="326" t="s">
        <v>732</v>
      </c>
      <c r="M161" s="326" t="s">
        <v>732</v>
      </c>
      <c r="N161" s="326" t="s">
        <v>732</v>
      </c>
      <c r="O161" s="326" t="s">
        <v>732</v>
      </c>
      <c r="P161" s="326" t="s">
        <v>732</v>
      </c>
      <c r="Q161" s="326" t="s">
        <v>732</v>
      </c>
      <c r="R161" s="326" t="s">
        <v>732</v>
      </c>
    </row>
    <row r="162" spans="1:18" ht="16.5" customHeight="1">
      <c r="A162" s="344">
        <v>155</v>
      </c>
      <c r="B162" s="344"/>
      <c r="C162" s="345" t="s">
        <v>872</v>
      </c>
      <c r="D162" s="346" t="s">
        <v>2507</v>
      </c>
      <c r="E162" s="352">
        <v>400</v>
      </c>
      <c r="F162" s="353">
        <f t="shared" si="42"/>
        <v>100</v>
      </c>
      <c r="G162" s="349"/>
      <c r="H162" s="20" t="s">
        <v>2909</v>
      </c>
      <c r="I162" s="68" t="s">
        <v>2902</v>
      </c>
      <c r="J162" s="346"/>
      <c r="K162" s="354">
        <f t="shared" ref="K162:K167" si="43">ROUNDDOWN(F162*2.9844,0)</f>
        <v>298</v>
      </c>
      <c r="L162" s="354">
        <f t="shared" ref="L162:L167" si="44">ROUNDDOWN(F162*2.9,0)</f>
        <v>290</v>
      </c>
      <c r="M162" s="354">
        <f t="shared" ref="M162:M167" si="45">ROUNDDOWN(F162*2.85,0)</f>
        <v>285</v>
      </c>
      <c r="N162" s="354">
        <f t="shared" ref="N162:N167" si="46">ROUNDDOWN(F162*2.8,0)</f>
        <v>280</v>
      </c>
      <c r="O162" s="354">
        <f t="shared" ref="O162:O167" si="47">ROUNDDOWN(F162*2.75,0)</f>
        <v>275</v>
      </c>
      <c r="P162" s="354">
        <f t="shared" ref="P162:P167" si="48">ROUNDDOWN(F162*2.5,0)</f>
        <v>250</v>
      </c>
      <c r="Q162" s="354">
        <f t="shared" ref="Q162:Q167" si="49">ROUNDDOWN(F162*2,0)</f>
        <v>200</v>
      </c>
      <c r="R162" s="354">
        <f t="shared" ref="R162:R167" si="50">ROUNDDOWN(F162*0,0)</f>
        <v>0</v>
      </c>
    </row>
    <row r="163" spans="1:18" ht="16.5" customHeight="1">
      <c r="A163" s="108">
        <v>156</v>
      </c>
      <c r="B163" s="108"/>
      <c r="C163" s="92" t="s">
        <v>873</v>
      </c>
      <c r="D163" s="116" t="s">
        <v>2507</v>
      </c>
      <c r="E163" s="351">
        <v>370</v>
      </c>
      <c r="F163" s="318">
        <f t="shared" si="42"/>
        <v>92</v>
      </c>
      <c r="G163" s="106"/>
      <c r="H163" s="78" t="s">
        <v>2911</v>
      </c>
      <c r="I163" s="25" t="s">
        <v>2901</v>
      </c>
      <c r="J163" s="116" t="s">
        <v>2501</v>
      </c>
      <c r="K163" s="319">
        <f t="shared" si="43"/>
        <v>274</v>
      </c>
      <c r="L163" s="319">
        <f t="shared" si="44"/>
        <v>266</v>
      </c>
      <c r="M163" s="319">
        <f t="shared" si="45"/>
        <v>262</v>
      </c>
      <c r="N163" s="319">
        <f t="shared" si="46"/>
        <v>257</v>
      </c>
      <c r="O163" s="319">
        <f t="shared" si="47"/>
        <v>253</v>
      </c>
      <c r="P163" s="319">
        <f t="shared" si="48"/>
        <v>230</v>
      </c>
      <c r="Q163" s="319">
        <f t="shared" si="49"/>
        <v>184</v>
      </c>
      <c r="R163" s="319">
        <f t="shared" si="50"/>
        <v>0</v>
      </c>
    </row>
    <row r="164" spans="1:18" ht="16.5" customHeight="1">
      <c r="A164" s="344">
        <v>157</v>
      </c>
      <c r="B164" s="344"/>
      <c r="C164" s="345" t="s">
        <v>874</v>
      </c>
      <c r="D164" s="346" t="s">
        <v>2506</v>
      </c>
      <c r="E164" s="352">
        <v>370</v>
      </c>
      <c r="F164" s="353">
        <f t="shared" si="42"/>
        <v>92</v>
      </c>
      <c r="G164" s="349"/>
      <c r="H164" s="22" t="s">
        <v>2905</v>
      </c>
      <c r="I164" s="26" t="s">
        <v>555</v>
      </c>
      <c r="J164" s="346"/>
      <c r="K164" s="354">
        <f t="shared" si="43"/>
        <v>274</v>
      </c>
      <c r="L164" s="354">
        <f t="shared" si="44"/>
        <v>266</v>
      </c>
      <c r="M164" s="354">
        <f t="shared" si="45"/>
        <v>262</v>
      </c>
      <c r="N164" s="354">
        <f t="shared" si="46"/>
        <v>257</v>
      </c>
      <c r="O164" s="354">
        <f t="shared" si="47"/>
        <v>253</v>
      </c>
      <c r="P164" s="354">
        <f t="shared" si="48"/>
        <v>230</v>
      </c>
      <c r="Q164" s="354">
        <f t="shared" si="49"/>
        <v>184</v>
      </c>
      <c r="R164" s="354">
        <f t="shared" si="50"/>
        <v>0</v>
      </c>
    </row>
    <row r="165" spans="1:18" ht="16.5" customHeight="1">
      <c r="A165" s="108">
        <v>158</v>
      </c>
      <c r="B165" s="108"/>
      <c r="C165" s="92" t="s">
        <v>875</v>
      </c>
      <c r="D165" s="116" t="s">
        <v>2507</v>
      </c>
      <c r="E165" s="351">
        <v>360</v>
      </c>
      <c r="F165" s="318">
        <f t="shared" si="42"/>
        <v>90</v>
      </c>
      <c r="G165" s="106"/>
      <c r="H165" s="73" t="s">
        <v>558</v>
      </c>
      <c r="I165" s="81" t="s">
        <v>2912</v>
      </c>
      <c r="J165" s="116" t="s">
        <v>2499</v>
      </c>
      <c r="K165" s="319">
        <f t="shared" si="43"/>
        <v>268</v>
      </c>
      <c r="L165" s="319">
        <f t="shared" si="44"/>
        <v>261</v>
      </c>
      <c r="M165" s="319">
        <f t="shared" si="45"/>
        <v>256</v>
      </c>
      <c r="N165" s="319">
        <f t="shared" si="46"/>
        <v>252</v>
      </c>
      <c r="O165" s="319">
        <f t="shared" si="47"/>
        <v>247</v>
      </c>
      <c r="P165" s="319">
        <f t="shared" si="48"/>
        <v>225</v>
      </c>
      <c r="Q165" s="319">
        <f t="shared" si="49"/>
        <v>180</v>
      </c>
      <c r="R165" s="319">
        <f t="shared" si="50"/>
        <v>0</v>
      </c>
    </row>
    <row r="166" spans="1:18" ht="16.5" customHeight="1">
      <c r="A166" s="344">
        <v>159</v>
      </c>
      <c r="B166" s="344"/>
      <c r="C166" s="345" t="s">
        <v>876</v>
      </c>
      <c r="D166" s="346" t="s">
        <v>748</v>
      </c>
      <c r="E166" s="352">
        <v>360</v>
      </c>
      <c r="F166" s="353">
        <f t="shared" si="42"/>
        <v>90</v>
      </c>
      <c r="G166" s="349"/>
      <c r="H166" s="25" t="s">
        <v>2901</v>
      </c>
      <c r="I166" s="29" t="s">
        <v>2906</v>
      </c>
      <c r="J166" s="346"/>
      <c r="K166" s="354">
        <f t="shared" si="43"/>
        <v>268</v>
      </c>
      <c r="L166" s="354">
        <f t="shared" si="44"/>
        <v>261</v>
      </c>
      <c r="M166" s="354">
        <f t="shared" si="45"/>
        <v>256</v>
      </c>
      <c r="N166" s="354">
        <f t="shared" si="46"/>
        <v>252</v>
      </c>
      <c r="O166" s="354">
        <f t="shared" si="47"/>
        <v>247</v>
      </c>
      <c r="P166" s="354">
        <f t="shared" si="48"/>
        <v>225</v>
      </c>
      <c r="Q166" s="354">
        <f t="shared" si="49"/>
        <v>180</v>
      </c>
      <c r="R166" s="354">
        <f t="shared" si="50"/>
        <v>0</v>
      </c>
    </row>
    <row r="167" spans="1:18" ht="16.5" customHeight="1">
      <c r="A167" s="108">
        <v>160</v>
      </c>
      <c r="B167" s="108"/>
      <c r="C167" s="92" t="s">
        <v>877</v>
      </c>
      <c r="D167" s="116" t="s">
        <v>2510</v>
      </c>
      <c r="E167" s="351">
        <v>340</v>
      </c>
      <c r="F167" s="318">
        <f t="shared" si="42"/>
        <v>85</v>
      </c>
      <c r="G167" s="106"/>
      <c r="H167" s="73" t="s">
        <v>558</v>
      </c>
      <c r="I167" s="25" t="s">
        <v>2901</v>
      </c>
      <c r="J167" s="116"/>
      <c r="K167" s="319">
        <f t="shared" si="43"/>
        <v>253</v>
      </c>
      <c r="L167" s="319">
        <f t="shared" si="44"/>
        <v>246</v>
      </c>
      <c r="M167" s="319">
        <f t="shared" si="45"/>
        <v>242</v>
      </c>
      <c r="N167" s="319">
        <f t="shared" si="46"/>
        <v>238</v>
      </c>
      <c r="O167" s="319">
        <f t="shared" si="47"/>
        <v>233</v>
      </c>
      <c r="P167" s="319">
        <f t="shared" si="48"/>
        <v>212</v>
      </c>
      <c r="Q167" s="319">
        <f t="shared" si="49"/>
        <v>170</v>
      </c>
      <c r="R167" s="319">
        <f t="shared" si="50"/>
        <v>0</v>
      </c>
    </row>
    <row r="168" spans="1:18" ht="16.5" customHeight="1">
      <c r="A168" s="344">
        <v>161</v>
      </c>
      <c r="B168" s="344"/>
      <c r="C168" s="345" t="s">
        <v>878</v>
      </c>
      <c r="D168" s="346" t="s">
        <v>2510</v>
      </c>
      <c r="E168" s="352">
        <v>6200</v>
      </c>
      <c r="F168" s="353">
        <f t="shared" si="42"/>
        <v>1550</v>
      </c>
      <c r="G168" s="349" t="s">
        <v>2338</v>
      </c>
      <c r="H168" s="23" t="s">
        <v>2900</v>
      </c>
      <c r="I168" s="26" t="s">
        <v>555</v>
      </c>
      <c r="J168" s="346" t="s">
        <v>2500</v>
      </c>
      <c r="K168" s="350" t="s">
        <v>732</v>
      </c>
      <c r="L168" s="350" t="s">
        <v>732</v>
      </c>
      <c r="M168" s="350" t="s">
        <v>732</v>
      </c>
      <c r="N168" s="350" t="s">
        <v>732</v>
      </c>
      <c r="O168" s="350" t="s">
        <v>732</v>
      </c>
      <c r="P168" s="350" t="s">
        <v>732</v>
      </c>
      <c r="Q168" s="350" t="s">
        <v>732</v>
      </c>
      <c r="R168" s="350" t="s">
        <v>732</v>
      </c>
    </row>
    <row r="169" spans="1:18" ht="16.5" customHeight="1">
      <c r="A169" s="108">
        <v>162</v>
      </c>
      <c r="B169" s="108"/>
      <c r="C169" s="92" t="s">
        <v>879</v>
      </c>
      <c r="D169" s="116" t="s">
        <v>2510</v>
      </c>
      <c r="E169" s="351">
        <v>390</v>
      </c>
      <c r="F169" s="318">
        <f t="shared" si="42"/>
        <v>97</v>
      </c>
      <c r="G169" s="106"/>
      <c r="H169" s="78" t="s">
        <v>2911</v>
      </c>
      <c r="I169" s="68" t="s">
        <v>2902</v>
      </c>
      <c r="J169" s="116"/>
      <c r="K169" s="319">
        <f t="shared" ref="K169:K189" si="51">ROUNDDOWN(F169*2.9844,0)</f>
        <v>289</v>
      </c>
      <c r="L169" s="319">
        <f t="shared" ref="L169:L189" si="52">ROUNDDOWN(F169*2.9,0)</f>
        <v>281</v>
      </c>
      <c r="M169" s="319">
        <f t="shared" ref="M169:M189" si="53">ROUNDDOWN(F169*2.85,0)</f>
        <v>276</v>
      </c>
      <c r="N169" s="319">
        <f t="shared" ref="N169:N189" si="54">ROUNDDOWN(F169*2.8,0)</f>
        <v>271</v>
      </c>
      <c r="O169" s="319">
        <f t="shared" ref="O169:O189" si="55">ROUNDDOWN(F169*2.75,0)</f>
        <v>266</v>
      </c>
      <c r="P169" s="319">
        <f t="shared" ref="P169:P189" si="56">ROUNDDOWN(F169*2.5,0)</f>
        <v>242</v>
      </c>
      <c r="Q169" s="319">
        <f t="shared" ref="Q169:Q189" si="57">ROUNDDOWN(F169*2,0)</f>
        <v>194</v>
      </c>
      <c r="R169" s="319">
        <f t="shared" ref="R169:R189" si="58">ROUNDDOWN(F169*0,0)</f>
        <v>0</v>
      </c>
    </row>
    <row r="170" spans="1:18" ht="16.5" customHeight="1">
      <c r="A170" s="344">
        <v>163</v>
      </c>
      <c r="B170" s="344"/>
      <c r="C170" s="345" t="s">
        <v>880</v>
      </c>
      <c r="D170" s="346" t="s">
        <v>821</v>
      </c>
      <c r="E170" s="352">
        <v>430</v>
      </c>
      <c r="F170" s="353">
        <f t="shared" si="42"/>
        <v>107</v>
      </c>
      <c r="G170" s="349"/>
      <c r="H170" s="81" t="s">
        <v>2912</v>
      </c>
      <c r="I170" s="27" t="s">
        <v>556</v>
      </c>
      <c r="J170" s="346"/>
      <c r="K170" s="354">
        <f t="shared" si="51"/>
        <v>319</v>
      </c>
      <c r="L170" s="354">
        <f t="shared" si="52"/>
        <v>310</v>
      </c>
      <c r="M170" s="354">
        <f t="shared" si="53"/>
        <v>304</v>
      </c>
      <c r="N170" s="354">
        <f t="shared" si="54"/>
        <v>299</v>
      </c>
      <c r="O170" s="354">
        <f t="shared" si="55"/>
        <v>294</v>
      </c>
      <c r="P170" s="354">
        <f t="shared" si="56"/>
        <v>267</v>
      </c>
      <c r="Q170" s="354">
        <f t="shared" si="57"/>
        <v>214</v>
      </c>
      <c r="R170" s="354">
        <f t="shared" si="58"/>
        <v>0</v>
      </c>
    </row>
    <row r="171" spans="1:18" ht="16.5" customHeight="1">
      <c r="A171" s="108">
        <v>164</v>
      </c>
      <c r="B171" s="108"/>
      <c r="C171" s="92" t="s">
        <v>881</v>
      </c>
      <c r="D171" s="116" t="s">
        <v>2506</v>
      </c>
      <c r="E171" s="351">
        <v>480</v>
      </c>
      <c r="F171" s="318">
        <f t="shared" si="42"/>
        <v>120</v>
      </c>
      <c r="G171" s="106"/>
      <c r="H171" s="23" t="s">
        <v>2900</v>
      </c>
      <c r="I171" s="22" t="s">
        <v>2905</v>
      </c>
      <c r="J171" s="116" t="s">
        <v>2500</v>
      </c>
      <c r="K171" s="319">
        <f t="shared" si="51"/>
        <v>358</v>
      </c>
      <c r="L171" s="319">
        <f t="shared" si="52"/>
        <v>348</v>
      </c>
      <c r="M171" s="319">
        <f t="shared" si="53"/>
        <v>342</v>
      </c>
      <c r="N171" s="319">
        <f t="shared" si="54"/>
        <v>336</v>
      </c>
      <c r="O171" s="319">
        <f t="shared" si="55"/>
        <v>330</v>
      </c>
      <c r="P171" s="319">
        <f t="shared" si="56"/>
        <v>300</v>
      </c>
      <c r="Q171" s="319">
        <f t="shared" si="57"/>
        <v>240</v>
      </c>
      <c r="R171" s="319">
        <f t="shared" si="58"/>
        <v>0</v>
      </c>
    </row>
    <row r="172" spans="1:18" ht="16.5" customHeight="1">
      <c r="A172" s="344">
        <v>165</v>
      </c>
      <c r="B172" s="344"/>
      <c r="C172" s="345" t="s">
        <v>882</v>
      </c>
      <c r="D172" s="346" t="s">
        <v>2506</v>
      </c>
      <c r="E172" s="352">
        <v>370</v>
      </c>
      <c r="F172" s="353">
        <f t="shared" si="42"/>
        <v>92</v>
      </c>
      <c r="G172" s="349"/>
      <c r="H172" s="69" t="s">
        <v>2903</v>
      </c>
      <c r="I172" s="26" t="s">
        <v>555</v>
      </c>
      <c r="J172" s="346"/>
      <c r="K172" s="354">
        <f t="shared" si="51"/>
        <v>274</v>
      </c>
      <c r="L172" s="354">
        <f t="shared" si="52"/>
        <v>266</v>
      </c>
      <c r="M172" s="354">
        <f t="shared" si="53"/>
        <v>262</v>
      </c>
      <c r="N172" s="354">
        <f t="shared" si="54"/>
        <v>257</v>
      </c>
      <c r="O172" s="354">
        <f t="shared" si="55"/>
        <v>253</v>
      </c>
      <c r="P172" s="354">
        <f t="shared" si="56"/>
        <v>230</v>
      </c>
      <c r="Q172" s="354">
        <f t="shared" si="57"/>
        <v>184</v>
      </c>
      <c r="R172" s="354">
        <f t="shared" si="58"/>
        <v>0</v>
      </c>
    </row>
    <row r="173" spans="1:18" ht="16.5" customHeight="1">
      <c r="A173" s="108">
        <v>166</v>
      </c>
      <c r="B173" s="108"/>
      <c r="C173" s="92" t="s">
        <v>883</v>
      </c>
      <c r="D173" s="116" t="s">
        <v>2507</v>
      </c>
      <c r="E173" s="351">
        <v>420</v>
      </c>
      <c r="F173" s="318">
        <f t="shared" si="42"/>
        <v>105</v>
      </c>
      <c r="G173" s="106"/>
      <c r="H173" s="25" t="s">
        <v>2901</v>
      </c>
      <c r="I173" s="23" t="s">
        <v>2900</v>
      </c>
      <c r="J173" s="116"/>
      <c r="K173" s="319">
        <f t="shared" si="51"/>
        <v>313</v>
      </c>
      <c r="L173" s="319">
        <f t="shared" si="52"/>
        <v>304</v>
      </c>
      <c r="M173" s="319">
        <f t="shared" si="53"/>
        <v>299</v>
      </c>
      <c r="N173" s="319">
        <f t="shared" si="54"/>
        <v>294</v>
      </c>
      <c r="O173" s="319">
        <f t="shared" si="55"/>
        <v>288</v>
      </c>
      <c r="P173" s="319">
        <f t="shared" si="56"/>
        <v>262</v>
      </c>
      <c r="Q173" s="319">
        <f t="shared" si="57"/>
        <v>210</v>
      </c>
      <c r="R173" s="319">
        <f t="shared" si="58"/>
        <v>0</v>
      </c>
    </row>
    <row r="174" spans="1:18" ht="16.5" customHeight="1">
      <c r="A174" s="344">
        <v>167</v>
      </c>
      <c r="B174" s="344"/>
      <c r="C174" s="345" t="s">
        <v>884</v>
      </c>
      <c r="D174" s="346" t="s">
        <v>821</v>
      </c>
      <c r="E174" s="352">
        <v>360</v>
      </c>
      <c r="F174" s="353">
        <f t="shared" si="42"/>
        <v>90</v>
      </c>
      <c r="G174" s="349"/>
      <c r="H174" s="23" t="s">
        <v>2900</v>
      </c>
      <c r="I174" s="27" t="s">
        <v>556</v>
      </c>
      <c r="J174" s="346" t="s">
        <v>2499</v>
      </c>
      <c r="K174" s="354">
        <f t="shared" si="51"/>
        <v>268</v>
      </c>
      <c r="L174" s="354">
        <f t="shared" si="52"/>
        <v>261</v>
      </c>
      <c r="M174" s="354">
        <f t="shared" si="53"/>
        <v>256</v>
      </c>
      <c r="N174" s="354">
        <f t="shared" si="54"/>
        <v>252</v>
      </c>
      <c r="O174" s="354">
        <f t="shared" si="55"/>
        <v>247</v>
      </c>
      <c r="P174" s="354">
        <f t="shared" si="56"/>
        <v>225</v>
      </c>
      <c r="Q174" s="354">
        <f t="shared" si="57"/>
        <v>180</v>
      </c>
      <c r="R174" s="354">
        <f t="shared" si="58"/>
        <v>0</v>
      </c>
    </row>
    <row r="175" spans="1:18" ht="16.5" customHeight="1">
      <c r="A175" s="108">
        <v>168</v>
      </c>
      <c r="B175" s="108"/>
      <c r="C175" s="92" t="s">
        <v>885</v>
      </c>
      <c r="D175" s="116" t="s">
        <v>821</v>
      </c>
      <c r="E175" s="351">
        <v>390</v>
      </c>
      <c r="F175" s="318">
        <f t="shared" si="42"/>
        <v>97</v>
      </c>
      <c r="G175" s="106"/>
      <c r="H175" s="78" t="s">
        <v>2911</v>
      </c>
      <c r="I175" s="22" t="s">
        <v>2905</v>
      </c>
      <c r="J175" s="116"/>
      <c r="K175" s="319">
        <f t="shared" si="51"/>
        <v>289</v>
      </c>
      <c r="L175" s="319">
        <f t="shared" si="52"/>
        <v>281</v>
      </c>
      <c r="M175" s="319">
        <f t="shared" si="53"/>
        <v>276</v>
      </c>
      <c r="N175" s="319">
        <f t="shared" si="54"/>
        <v>271</v>
      </c>
      <c r="O175" s="319">
        <f t="shared" si="55"/>
        <v>266</v>
      </c>
      <c r="P175" s="319">
        <f t="shared" si="56"/>
        <v>242</v>
      </c>
      <c r="Q175" s="319">
        <f t="shared" si="57"/>
        <v>194</v>
      </c>
      <c r="R175" s="319">
        <f t="shared" si="58"/>
        <v>0</v>
      </c>
    </row>
    <row r="176" spans="1:18" ht="16.5" customHeight="1">
      <c r="A176" s="344">
        <v>169</v>
      </c>
      <c r="B176" s="344"/>
      <c r="C176" s="345" t="s">
        <v>886</v>
      </c>
      <c r="D176" s="346" t="s">
        <v>2510</v>
      </c>
      <c r="E176" s="352">
        <v>340</v>
      </c>
      <c r="F176" s="353">
        <f t="shared" si="42"/>
        <v>85</v>
      </c>
      <c r="G176" s="349"/>
      <c r="H176" s="22" t="s">
        <v>2905</v>
      </c>
      <c r="I176" s="25" t="s">
        <v>2901</v>
      </c>
      <c r="J176" s="346"/>
      <c r="K176" s="354">
        <f t="shared" si="51"/>
        <v>253</v>
      </c>
      <c r="L176" s="354">
        <f t="shared" si="52"/>
        <v>246</v>
      </c>
      <c r="M176" s="354">
        <f t="shared" si="53"/>
        <v>242</v>
      </c>
      <c r="N176" s="354">
        <f t="shared" si="54"/>
        <v>238</v>
      </c>
      <c r="O176" s="354">
        <f t="shared" si="55"/>
        <v>233</v>
      </c>
      <c r="P176" s="354">
        <f t="shared" si="56"/>
        <v>212</v>
      </c>
      <c r="Q176" s="354">
        <f t="shared" si="57"/>
        <v>170</v>
      </c>
      <c r="R176" s="354">
        <f t="shared" si="58"/>
        <v>0</v>
      </c>
    </row>
    <row r="177" spans="1:18" ht="16.5" customHeight="1">
      <c r="A177" s="108">
        <v>170</v>
      </c>
      <c r="B177" s="108"/>
      <c r="C177" s="92" t="s">
        <v>887</v>
      </c>
      <c r="D177" s="116" t="s">
        <v>2504</v>
      </c>
      <c r="E177" s="351">
        <v>340</v>
      </c>
      <c r="F177" s="318">
        <f t="shared" si="42"/>
        <v>85</v>
      </c>
      <c r="G177" s="106"/>
      <c r="H177" s="26" t="s">
        <v>555</v>
      </c>
      <c r="I177" s="26" t="s">
        <v>555</v>
      </c>
      <c r="J177" s="116"/>
      <c r="K177" s="319">
        <f t="shared" si="51"/>
        <v>253</v>
      </c>
      <c r="L177" s="319">
        <f t="shared" si="52"/>
        <v>246</v>
      </c>
      <c r="M177" s="319">
        <f t="shared" si="53"/>
        <v>242</v>
      </c>
      <c r="N177" s="319">
        <f t="shared" si="54"/>
        <v>238</v>
      </c>
      <c r="O177" s="319">
        <f t="shared" si="55"/>
        <v>233</v>
      </c>
      <c r="P177" s="319">
        <f t="shared" si="56"/>
        <v>212</v>
      </c>
      <c r="Q177" s="319">
        <f t="shared" si="57"/>
        <v>170</v>
      </c>
      <c r="R177" s="319">
        <f t="shared" si="58"/>
        <v>0</v>
      </c>
    </row>
    <row r="178" spans="1:18" ht="16.5" customHeight="1">
      <c r="A178" s="344">
        <v>171</v>
      </c>
      <c r="B178" s="344"/>
      <c r="C178" s="345" t="s">
        <v>888</v>
      </c>
      <c r="D178" s="346" t="s">
        <v>2507</v>
      </c>
      <c r="E178" s="352">
        <v>420</v>
      </c>
      <c r="F178" s="353">
        <f t="shared" si="42"/>
        <v>105</v>
      </c>
      <c r="G178" s="349"/>
      <c r="H178" s="27" t="s">
        <v>556</v>
      </c>
      <c r="I178" s="27" t="s">
        <v>556</v>
      </c>
      <c r="J178" s="346"/>
      <c r="K178" s="354">
        <f t="shared" si="51"/>
        <v>313</v>
      </c>
      <c r="L178" s="354">
        <f t="shared" si="52"/>
        <v>304</v>
      </c>
      <c r="M178" s="354">
        <f t="shared" si="53"/>
        <v>299</v>
      </c>
      <c r="N178" s="354">
        <f t="shared" si="54"/>
        <v>294</v>
      </c>
      <c r="O178" s="354">
        <f t="shared" si="55"/>
        <v>288</v>
      </c>
      <c r="P178" s="354">
        <f t="shared" si="56"/>
        <v>262</v>
      </c>
      <c r="Q178" s="354">
        <f t="shared" si="57"/>
        <v>210</v>
      </c>
      <c r="R178" s="354">
        <f t="shared" si="58"/>
        <v>0</v>
      </c>
    </row>
    <row r="179" spans="1:18" ht="16.5" customHeight="1">
      <c r="A179" s="108">
        <v>172</v>
      </c>
      <c r="B179" s="108"/>
      <c r="C179" s="92" t="s">
        <v>889</v>
      </c>
      <c r="D179" s="116" t="s">
        <v>2507</v>
      </c>
      <c r="E179" s="351">
        <v>360</v>
      </c>
      <c r="F179" s="318">
        <f t="shared" si="42"/>
        <v>90</v>
      </c>
      <c r="G179" s="106"/>
      <c r="H179" s="23" t="s">
        <v>2900</v>
      </c>
      <c r="I179" s="68" t="s">
        <v>2902</v>
      </c>
      <c r="J179" s="116"/>
      <c r="K179" s="319">
        <f t="shared" si="51"/>
        <v>268</v>
      </c>
      <c r="L179" s="319">
        <f t="shared" si="52"/>
        <v>261</v>
      </c>
      <c r="M179" s="319">
        <f t="shared" si="53"/>
        <v>256</v>
      </c>
      <c r="N179" s="319">
        <f t="shared" si="54"/>
        <v>252</v>
      </c>
      <c r="O179" s="319">
        <f t="shared" si="55"/>
        <v>247</v>
      </c>
      <c r="P179" s="319">
        <f t="shared" si="56"/>
        <v>225</v>
      </c>
      <c r="Q179" s="319">
        <f t="shared" si="57"/>
        <v>180</v>
      </c>
      <c r="R179" s="319">
        <f t="shared" si="58"/>
        <v>0</v>
      </c>
    </row>
    <row r="180" spans="1:18" ht="16.5" customHeight="1">
      <c r="A180" s="344">
        <v>173</v>
      </c>
      <c r="B180" s="344"/>
      <c r="C180" s="345" t="s">
        <v>890</v>
      </c>
      <c r="D180" s="346" t="s">
        <v>821</v>
      </c>
      <c r="E180" s="352">
        <v>420</v>
      </c>
      <c r="F180" s="353">
        <f t="shared" si="42"/>
        <v>105</v>
      </c>
      <c r="G180" s="349"/>
      <c r="H180" s="24" t="s">
        <v>2908</v>
      </c>
      <c r="I180" s="20" t="s">
        <v>2909</v>
      </c>
      <c r="J180" s="346"/>
      <c r="K180" s="354">
        <f t="shared" si="51"/>
        <v>313</v>
      </c>
      <c r="L180" s="354">
        <f t="shared" si="52"/>
        <v>304</v>
      </c>
      <c r="M180" s="354">
        <f t="shared" si="53"/>
        <v>299</v>
      </c>
      <c r="N180" s="354">
        <f t="shared" si="54"/>
        <v>294</v>
      </c>
      <c r="O180" s="354">
        <f t="shared" si="55"/>
        <v>288</v>
      </c>
      <c r="P180" s="354">
        <f t="shared" si="56"/>
        <v>262</v>
      </c>
      <c r="Q180" s="354">
        <f t="shared" si="57"/>
        <v>210</v>
      </c>
      <c r="R180" s="354">
        <f t="shared" si="58"/>
        <v>0</v>
      </c>
    </row>
    <row r="181" spans="1:18" ht="16.5" customHeight="1">
      <c r="A181" s="108">
        <v>174</v>
      </c>
      <c r="B181" s="108"/>
      <c r="C181" s="92" t="s">
        <v>891</v>
      </c>
      <c r="D181" s="116" t="s">
        <v>821</v>
      </c>
      <c r="E181" s="351">
        <v>420</v>
      </c>
      <c r="F181" s="318">
        <f t="shared" si="42"/>
        <v>105</v>
      </c>
      <c r="G181" s="106"/>
      <c r="H181" s="78" t="s">
        <v>2911</v>
      </c>
      <c r="I181" s="73" t="s">
        <v>558</v>
      </c>
      <c r="J181" s="116"/>
      <c r="K181" s="319">
        <f t="shared" si="51"/>
        <v>313</v>
      </c>
      <c r="L181" s="319">
        <f t="shared" si="52"/>
        <v>304</v>
      </c>
      <c r="M181" s="319">
        <f t="shared" si="53"/>
        <v>299</v>
      </c>
      <c r="N181" s="319">
        <f t="shared" si="54"/>
        <v>294</v>
      </c>
      <c r="O181" s="319">
        <f t="shared" si="55"/>
        <v>288</v>
      </c>
      <c r="P181" s="319">
        <f t="shared" si="56"/>
        <v>262</v>
      </c>
      <c r="Q181" s="319">
        <f t="shared" si="57"/>
        <v>210</v>
      </c>
      <c r="R181" s="319">
        <f t="shared" si="58"/>
        <v>0</v>
      </c>
    </row>
    <row r="182" spans="1:18" ht="16.5" customHeight="1">
      <c r="A182" s="344">
        <v>175</v>
      </c>
      <c r="B182" s="344"/>
      <c r="C182" s="345" t="s">
        <v>892</v>
      </c>
      <c r="D182" s="346" t="s">
        <v>2506</v>
      </c>
      <c r="E182" s="352">
        <v>360</v>
      </c>
      <c r="F182" s="353">
        <f t="shared" si="42"/>
        <v>90</v>
      </c>
      <c r="G182" s="349"/>
      <c r="H182" s="81" t="s">
        <v>2912</v>
      </c>
      <c r="I182" s="68" t="s">
        <v>2902</v>
      </c>
      <c r="J182" s="346"/>
      <c r="K182" s="354">
        <f t="shared" si="51"/>
        <v>268</v>
      </c>
      <c r="L182" s="354">
        <f t="shared" si="52"/>
        <v>261</v>
      </c>
      <c r="M182" s="354">
        <f t="shared" si="53"/>
        <v>256</v>
      </c>
      <c r="N182" s="354">
        <f t="shared" si="54"/>
        <v>252</v>
      </c>
      <c r="O182" s="354">
        <f t="shared" si="55"/>
        <v>247</v>
      </c>
      <c r="P182" s="354">
        <f t="shared" si="56"/>
        <v>225</v>
      </c>
      <c r="Q182" s="354">
        <f t="shared" si="57"/>
        <v>180</v>
      </c>
      <c r="R182" s="354">
        <f t="shared" si="58"/>
        <v>0</v>
      </c>
    </row>
    <row r="183" spans="1:18" ht="16.5" customHeight="1">
      <c r="A183" s="108">
        <v>176</v>
      </c>
      <c r="B183" s="108"/>
      <c r="C183" s="92" t="s">
        <v>893</v>
      </c>
      <c r="D183" s="116" t="s">
        <v>730</v>
      </c>
      <c r="E183" s="351">
        <v>320</v>
      </c>
      <c r="F183" s="318">
        <f t="shared" si="42"/>
        <v>80</v>
      </c>
      <c r="G183" s="106"/>
      <c r="H183" s="73" t="s">
        <v>558</v>
      </c>
      <c r="I183" s="20" t="s">
        <v>2909</v>
      </c>
      <c r="J183" s="116" t="s">
        <v>2499</v>
      </c>
      <c r="K183" s="319">
        <f t="shared" si="51"/>
        <v>238</v>
      </c>
      <c r="L183" s="319">
        <f t="shared" si="52"/>
        <v>232</v>
      </c>
      <c r="M183" s="319">
        <f t="shared" si="53"/>
        <v>228</v>
      </c>
      <c r="N183" s="319">
        <f t="shared" si="54"/>
        <v>224</v>
      </c>
      <c r="O183" s="319">
        <f t="shared" si="55"/>
        <v>220</v>
      </c>
      <c r="P183" s="319">
        <f t="shared" si="56"/>
        <v>200</v>
      </c>
      <c r="Q183" s="319">
        <f t="shared" si="57"/>
        <v>160</v>
      </c>
      <c r="R183" s="319">
        <f t="shared" si="58"/>
        <v>0</v>
      </c>
    </row>
    <row r="184" spans="1:18" ht="16.5" customHeight="1">
      <c r="A184" s="344">
        <v>177</v>
      </c>
      <c r="B184" s="344"/>
      <c r="C184" s="345" t="s">
        <v>894</v>
      </c>
      <c r="D184" s="346" t="s">
        <v>730</v>
      </c>
      <c r="E184" s="352">
        <v>280</v>
      </c>
      <c r="F184" s="353">
        <f t="shared" si="42"/>
        <v>70</v>
      </c>
      <c r="G184" s="349"/>
      <c r="H184" s="78" t="s">
        <v>2911</v>
      </c>
      <c r="I184" s="22" t="s">
        <v>2905</v>
      </c>
      <c r="J184" s="346" t="s">
        <v>2501</v>
      </c>
      <c r="K184" s="354">
        <f t="shared" si="51"/>
        <v>208</v>
      </c>
      <c r="L184" s="354">
        <f t="shared" si="52"/>
        <v>203</v>
      </c>
      <c r="M184" s="354">
        <f t="shared" si="53"/>
        <v>199</v>
      </c>
      <c r="N184" s="354">
        <f t="shared" si="54"/>
        <v>196</v>
      </c>
      <c r="O184" s="354">
        <f t="shared" si="55"/>
        <v>192</v>
      </c>
      <c r="P184" s="354">
        <f t="shared" si="56"/>
        <v>175</v>
      </c>
      <c r="Q184" s="354">
        <f t="shared" si="57"/>
        <v>140</v>
      </c>
      <c r="R184" s="354">
        <f t="shared" si="58"/>
        <v>0</v>
      </c>
    </row>
    <row r="185" spans="1:18" ht="16.5" customHeight="1">
      <c r="A185" s="108">
        <v>178</v>
      </c>
      <c r="B185" s="108"/>
      <c r="C185" s="92" t="s">
        <v>2425</v>
      </c>
      <c r="D185" s="116" t="s">
        <v>2432</v>
      </c>
      <c r="E185" s="351">
        <v>360</v>
      </c>
      <c r="F185" s="318">
        <f t="shared" si="42"/>
        <v>90</v>
      </c>
      <c r="G185" s="106"/>
      <c r="H185" s="78" t="s">
        <v>2911</v>
      </c>
      <c r="I185" s="22" t="s">
        <v>2905</v>
      </c>
      <c r="J185" s="116" t="s">
        <v>2499</v>
      </c>
      <c r="K185" s="319">
        <f t="shared" si="51"/>
        <v>268</v>
      </c>
      <c r="L185" s="319">
        <f t="shared" si="52"/>
        <v>261</v>
      </c>
      <c r="M185" s="319">
        <f t="shared" si="53"/>
        <v>256</v>
      </c>
      <c r="N185" s="319">
        <f t="shared" si="54"/>
        <v>252</v>
      </c>
      <c r="O185" s="319">
        <f t="shared" si="55"/>
        <v>247</v>
      </c>
      <c r="P185" s="319">
        <f t="shared" si="56"/>
        <v>225</v>
      </c>
      <c r="Q185" s="319">
        <f t="shared" si="57"/>
        <v>180</v>
      </c>
      <c r="R185" s="319">
        <f t="shared" si="58"/>
        <v>0</v>
      </c>
    </row>
    <row r="186" spans="1:18" ht="16.5" customHeight="1">
      <c r="A186" s="344">
        <v>179</v>
      </c>
      <c r="B186" s="344"/>
      <c r="C186" s="345" t="s">
        <v>2427</v>
      </c>
      <c r="D186" s="346" t="s">
        <v>2432</v>
      </c>
      <c r="E186" s="352">
        <v>390</v>
      </c>
      <c r="F186" s="353">
        <f t="shared" si="42"/>
        <v>97</v>
      </c>
      <c r="G186" s="349"/>
      <c r="H186" s="24" t="s">
        <v>2908</v>
      </c>
      <c r="I186" s="73" t="s">
        <v>558</v>
      </c>
      <c r="J186" s="346" t="s">
        <v>2498</v>
      </c>
      <c r="K186" s="354">
        <f t="shared" si="51"/>
        <v>289</v>
      </c>
      <c r="L186" s="354">
        <f t="shared" si="52"/>
        <v>281</v>
      </c>
      <c r="M186" s="354">
        <f t="shared" si="53"/>
        <v>276</v>
      </c>
      <c r="N186" s="354">
        <f t="shared" si="54"/>
        <v>271</v>
      </c>
      <c r="O186" s="354">
        <f t="shared" si="55"/>
        <v>266</v>
      </c>
      <c r="P186" s="354">
        <f t="shared" si="56"/>
        <v>242</v>
      </c>
      <c r="Q186" s="354">
        <f t="shared" si="57"/>
        <v>194</v>
      </c>
      <c r="R186" s="354">
        <f t="shared" si="58"/>
        <v>0</v>
      </c>
    </row>
    <row r="187" spans="1:18" ht="16.5" customHeight="1">
      <c r="A187" s="108">
        <v>180</v>
      </c>
      <c r="B187" s="108"/>
      <c r="C187" s="92" t="s">
        <v>895</v>
      </c>
      <c r="D187" s="116" t="s">
        <v>748</v>
      </c>
      <c r="E187" s="351">
        <v>320</v>
      </c>
      <c r="F187" s="318">
        <f t="shared" si="42"/>
        <v>80</v>
      </c>
      <c r="G187" s="106"/>
      <c r="H187" s="20" t="s">
        <v>2909</v>
      </c>
      <c r="I187" s="24" t="s">
        <v>2908</v>
      </c>
      <c r="J187" s="116"/>
      <c r="K187" s="319">
        <f t="shared" si="51"/>
        <v>238</v>
      </c>
      <c r="L187" s="319">
        <f t="shared" si="52"/>
        <v>232</v>
      </c>
      <c r="M187" s="319">
        <f t="shared" si="53"/>
        <v>228</v>
      </c>
      <c r="N187" s="319">
        <f t="shared" si="54"/>
        <v>224</v>
      </c>
      <c r="O187" s="319">
        <f t="shared" si="55"/>
        <v>220</v>
      </c>
      <c r="P187" s="319">
        <f t="shared" si="56"/>
        <v>200</v>
      </c>
      <c r="Q187" s="319">
        <f t="shared" si="57"/>
        <v>160</v>
      </c>
      <c r="R187" s="319">
        <f t="shared" si="58"/>
        <v>0</v>
      </c>
    </row>
    <row r="188" spans="1:18" ht="16.5" customHeight="1">
      <c r="A188" s="344">
        <v>181</v>
      </c>
      <c r="B188" s="344"/>
      <c r="C188" s="345" t="s">
        <v>896</v>
      </c>
      <c r="D188" s="346" t="s">
        <v>748</v>
      </c>
      <c r="E188" s="352">
        <v>320</v>
      </c>
      <c r="F188" s="353">
        <f t="shared" si="42"/>
        <v>80</v>
      </c>
      <c r="G188" s="349"/>
      <c r="H188" s="28" t="s">
        <v>557</v>
      </c>
      <c r="I188" s="22" t="s">
        <v>2905</v>
      </c>
      <c r="J188" s="346"/>
      <c r="K188" s="354">
        <f t="shared" si="51"/>
        <v>238</v>
      </c>
      <c r="L188" s="354">
        <f t="shared" si="52"/>
        <v>232</v>
      </c>
      <c r="M188" s="354">
        <f t="shared" si="53"/>
        <v>228</v>
      </c>
      <c r="N188" s="354">
        <f t="shared" si="54"/>
        <v>224</v>
      </c>
      <c r="O188" s="354">
        <f t="shared" si="55"/>
        <v>220</v>
      </c>
      <c r="P188" s="354">
        <f t="shared" si="56"/>
        <v>200</v>
      </c>
      <c r="Q188" s="354">
        <f t="shared" si="57"/>
        <v>160</v>
      </c>
      <c r="R188" s="354">
        <f t="shared" si="58"/>
        <v>0</v>
      </c>
    </row>
    <row r="189" spans="1:18" ht="16.5" customHeight="1">
      <c r="A189" s="108">
        <v>182</v>
      </c>
      <c r="B189" s="108"/>
      <c r="C189" s="92" t="s">
        <v>897</v>
      </c>
      <c r="D189" s="116" t="s">
        <v>748</v>
      </c>
      <c r="E189" s="351">
        <v>320</v>
      </c>
      <c r="F189" s="318">
        <f t="shared" si="42"/>
        <v>80</v>
      </c>
      <c r="G189" s="106"/>
      <c r="H189" s="20" t="s">
        <v>2909</v>
      </c>
      <c r="I189" s="69" t="s">
        <v>2903</v>
      </c>
      <c r="J189" s="116"/>
      <c r="K189" s="319">
        <f t="shared" si="51"/>
        <v>238</v>
      </c>
      <c r="L189" s="319">
        <f t="shared" si="52"/>
        <v>232</v>
      </c>
      <c r="M189" s="319">
        <f t="shared" si="53"/>
        <v>228</v>
      </c>
      <c r="N189" s="319">
        <f t="shared" si="54"/>
        <v>224</v>
      </c>
      <c r="O189" s="319">
        <f t="shared" si="55"/>
        <v>220</v>
      </c>
      <c r="P189" s="319">
        <f t="shared" si="56"/>
        <v>200</v>
      </c>
      <c r="Q189" s="319">
        <f t="shared" si="57"/>
        <v>160</v>
      </c>
      <c r="R189" s="319">
        <f t="shared" si="58"/>
        <v>0</v>
      </c>
    </row>
    <row r="190" spans="1:18" ht="16.5" customHeight="1">
      <c r="A190" s="344">
        <v>183</v>
      </c>
      <c r="B190" s="344"/>
      <c r="C190" s="345" t="s">
        <v>2429</v>
      </c>
      <c r="D190" s="346" t="s">
        <v>2510</v>
      </c>
      <c r="E190" s="352">
        <v>5120</v>
      </c>
      <c r="F190" s="353">
        <f t="shared" si="42"/>
        <v>1280</v>
      </c>
      <c r="G190" s="349" t="s">
        <v>2338</v>
      </c>
      <c r="H190" s="24" t="s">
        <v>2908</v>
      </c>
      <c r="I190" s="68" t="s">
        <v>2902</v>
      </c>
      <c r="J190" s="346" t="s">
        <v>2499</v>
      </c>
      <c r="K190" s="350" t="s">
        <v>732</v>
      </c>
      <c r="L190" s="350" t="s">
        <v>732</v>
      </c>
      <c r="M190" s="350" t="s">
        <v>732</v>
      </c>
      <c r="N190" s="350" t="s">
        <v>732</v>
      </c>
      <c r="O190" s="350" t="s">
        <v>732</v>
      </c>
      <c r="P190" s="350" t="s">
        <v>732</v>
      </c>
      <c r="Q190" s="350" t="s">
        <v>732</v>
      </c>
      <c r="R190" s="350" t="s">
        <v>732</v>
      </c>
    </row>
    <row r="191" spans="1:18" ht="16.5" customHeight="1">
      <c r="A191" s="108">
        <v>184</v>
      </c>
      <c r="B191" s="108"/>
      <c r="C191" s="92" t="s">
        <v>2431</v>
      </c>
      <c r="D191" s="116" t="s">
        <v>2510</v>
      </c>
      <c r="E191" s="351">
        <v>6000</v>
      </c>
      <c r="F191" s="318">
        <f t="shared" si="42"/>
        <v>1500</v>
      </c>
      <c r="G191" s="106" t="s">
        <v>2338</v>
      </c>
      <c r="H191" s="24" t="s">
        <v>2908</v>
      </c>
      <c r="I191" s="68" t="s">
        <v>2902</v>
      </c>
      <c r="J191" s="116" t="s">
        <v>2499</v>
      </c>
      <c r="K191" s="326" t="s">
        <v>732</v>
      </c>
      <c r="L191" s="326" t="s">
        <v>732</v>
      </c>
      <c r="M191" s="326" t="s">
        <v>732</v>
      </c>
      <c r="N191" s="326" t="s">
        <v>732</v>
      </c>
      <c r="O191" s="326" t="s">
        <v>732</v>
      </c>
      <c r="P191" s="326" t="s">
        <v>732</v>
      </c>
      <c r="Q191" s="326" t="s">
        <v>732</v>
      </c>
      <c r="R191" s="326" t="s">
        <v>732</v>
      </c>
    </row>
    <row r="192" spans="1:18" ht="16.5" customHeight="1">
      <c r="A192" s="344">
        <v>185</v>
      </c>
      <c r="B192" s="344"/>
      <c r="C192" s="345" t="s">
        <v>898</v>
      </c>
      <c r="D192" s="346" t="s">
        <v>2506</v>
      </c>
      <c r="E192" s="352">
        <v>6400</v>
      </c>
      <c r="F192" s="353">
        <f t="shared" si="42"/>
        <v>1600</v>
      </c>
      <c r="G192" s="349" t="s">
        <v>2338</v>
      </c>
      <c r="H192" s="22" t="s">
        <v>2905</v>
      </c>
      <c r="I192" s="25" t="s">
        <v>2901</v>
      </c>
      <c r="J192" s="346" t="s">
        <v>2501</v>
      </c>
      <c r="K192" s="350" t="s">
        <v>732</v>
      </c>
      <c r="L192" s="350" t="s">
        <v>732</v>
      </c>
      <c r="M192" s="350" t="s">
        <v>732</v>
      </c>
      <c r="N192" s="350" t="s">
        <v>732</v>
      </c>
      <c r="O192" s="350" t="s">
        <v>732</v>
      </c>
      <c r="P192" s="350" t="s">
        <v>732</v>
      </c>
      <c r="Q192" s="350" t="s">
        <v>732</v>
      </c>
      <c r="R192" s="350" t="s">
        <v>732</v>
      </c>
    </row>
    <row r="193" spans="1:18" ht="16.5" customHeight="1">
      <c r="A193" s="108">
        <v>186</v>
      </c>
      <c r="B193" s="108"/>
      <c r="C193" s="92" t="s">
        <v>899</v>
      </c>
      <c r="D193" s="116" t="s">
        <v>2506</v>
      </c>
      <c r="E193" s="351">
        <v>6400</v>
      </c>
      <c r="F193" s="318">
        <f t="shared" si="42"/>
        <v>1600</v>
      </c>
      <c r="G193" s="106" t="s">
        <v>2338</v>
      </c>
      <c r="H193" s="68" t="s">
        <v>2902</v>
      </c>
      <c r="I193" s="25" t="s">
        <v>2901</v>
      </c>
      <c r="J193" s="116" t="s">
        <v>2501</v>
      </c>
      <c r="K193" s="326" t="s">
        <v>732</v>
      </c>
      <c r="L193" s="326" t="s">
        <v>732</v>
      </c>
      <c r="M193" s="326" t="s">
        <v>732</v>
      </c>
      <c r="N193" s="326" t="s">
        <v>732</v>
      </c>
      <c r="O193" s="326" t="s">
        <v>732</v>
      </c>
      <c r="P193" s="326" t="s">
        <v>732</v>
      </c>
      <c r="Q193" s="326" t="s">
        <v>732</v>
      </c>
      <c r="R193" s="326" t="s">
        <v>732</v>
      </c>
    </row>
    <row r="194" spans="1:18" ht="16.5" customHeight="1">
      <c r="A194" s="344">
        <v>187</v>
      </c>
      <c r="B194" s="344"/>
      <c r="C194" s="345" t="s">
        <v>900</v>
      </c>
      <c r="D194" s="346" t="s">
        <v>2506</v>
      </c>
      <c r="E194" s="352">
        <v>6400</v>
      </c>
      <c r="F194" s="353">
        <f t="shared" si="42"/>
        <v>1600</v>
      </c>
      <c r="G194" s="349" t="s">
        <v>2338</v>
      </c>
      <c r="H194" s="22" t="s">
        <v>2905</v>
      </c>
      <c r="I194" s="25" t="s">
        <v>2901</v>
      </c>
      <c r="J194" s="346" t="s">
        <v>2501</v>
      </c>
      <c r="K194" s="350" t="s">
        <v>732</v>
      </c>
      <c r="L194" s="350" t="s">
        <v>732</v>
      </c>
      <c r="M194" s="350" t="s">
        <v>732</v>
      </c>
      <c r="N194" s="350" t="s">
        <v>732</v>
      </c>
      <c r="O194" s="350" t="s">
        <v>732</v>
      </c>
      <c r="P194" s="350" t="s">
        <v>732</v>
      </c>
      <c r="Q194" s="350" t="s">
        <v>732</v>
      </c>
      <c r="R194" s="350" t="s">
        <v>732</v>
      </c>
    </row>
    <row r="195" spans="1:18" ht="16.5" customHeight="1">
      <c r="A195" s="108">
        <v>188</v>
      </c>
      <c r="B195" s="108"/>
      <c r="C195" s="92" t="s">
        <v>901</v>
      </c>
      <c r="D195" s="116" t="s">
        <v>2506</v>
      </c>
      <c r="E195" s="351">
        <v>320</v>
      </c>
      <c r="F195" s="318">
        <f t="shared" si="42"/>
        <v>80</v>
      </c>
      <c r="G195" s="106"/>
      <c r="H195" s="68" t="s">
        <v>2902</v>
      </c>
      <c r="I195" s="20" t="s">
        <v>2909</v>
      </c>
      <c r="J195" s="116"/>
      <c r="K195" s="319">
        <f>ROUNDDOWN(F195*2.9844,0)</f>
        <v>238</v>
      </c>
      <c r="L195" s="319">
        <f>ROUNDDOWN(F195*2.9,0)</f>
        <v>232</v>
      </c>
      <c r="M195" s="319">
        <f>ROUNDDOWN(F195*2.85,0)</f>
        <v>228</v>
      </c>
      <c r="N195" s="319">
        <f>ROUNDDOWN(F195*2.8,0)</f>
        <v>224</v>
      </c>
      <c r="O195" s="319">
        <f>ROUNDDOWN(F195*2.75,0)</f>
        <v>220</v>
      </c>
      <c r="P195" s="319">
        <f>ROUNDDOWN(F195*2.5,0)</f>
        <v>200</v>
      </c>
      <c r="Q195" s="319">
        <f>ROUNDDOWN(F195*2,0)</f>
        <v>160</v>
      </c>
      <c r="R195" s="319">
        <f>ROUNDDOWN(F195*0,0)</f>
        <v>0</v>
      </c>
    </row>
    <row r="196" spans="1:18" ht="16.5" customHeight="1">
      <c r="A196" s="344">
        <v>189</v>
      </c>
      <c r="B196" s="344"/>
      <c r="C196" s="345" t="s">
        <v>902</v>
      </c>
      <c r="D196" s="346" t="s">
        <v>2506</v>
      </c>
      <c r="E196" s="352">
        <v>6200</v>
      </c>
      <c r="F196" s="353">
        <f t="shared" si="42"/>
        <v>1550</v>
      </c>
      <c r="G196" s="349" t="s">
        <v>2338</v>
      </c>
      <c r="H196" s="68" t="s">
        <v>2902</v>
      </c>
      <c r="I196" s="20" t="s">
        <v>2909</v>
      </c>
      <c r="J196" s="346" t="s">
        <v>2501</v>
      </c>
      <c r="K196" s="350" t="s">
        <v>732</v>
      </c>
      <c r="L196" s="350" t="s">
        <v>732</v>
      </c>
      <c r="M196" s="350" t="s">
        <v>732</v>
      </c>
      <c r="N196" s="350" t="s">
        <v>732</v>
      </c>
      <c r="O196" s="350" t="s">
        <v>732</v>
      </c>
      <c r="P196" s="350" t="s">
        <v>732</v>
      </c>
      <c r="Q196" s="350" t="s">
        <v>732</v>
      </c>
      <c r="R196" s="350" t="s">
        <v>732</v>
      </c>
    </row>
    <row r="197" spans="1:18" ht="16.5" customHeight="1">
      <c r="A197" s="108">
        <v>190</v>
      </c>
      <c r="B197" s="108"/>
      <c r="C197" s="92" t="s">
        <v>903</v>
      </c>
      <c r="D197" s="116" t="s">
        <v>2510</v>
      </c>
      <c r="E197" s="351">
        <v>5400</v>
      </c>
      <c r="F197" s="318">
        <f t="shared" si="42"/>
        <v>1350</v>
      </c>
      <c r="G197" s="106" t="s">
        <v>2338</v>
      </c>
      <c r="H197" s="29" t="s">
        <v>2906</v>
      </c>
      <c r="I197" s="25" t="s">
        <v>2901</v>
      </c>
      <c r="J197" s="116" t="s">
        <v>2498</v>
      </c>
      <c r="K197" s="326" t="s">
        <v>732</v>
      </c>
      <c r="L197" s="326" t="s">
        <v>732</v>
      </c>
      <c r="M197" s="326" t="s">
        <v>732</v>
      </c>
      <c r="N197" s="326" t="s">
        <v>732</v>
      </c>
      <c r="O197" s="326" t="s">
        <v>732</v>
      </c>
      <c r="P197" s="326" t="s">
        <v>732</v>
      </c>
      <c r="Q197" s="326" t="s">
        <v>732</v>
      </c>
      <c r="R197" s="326" t="s">
        <v>732</v>
      </c>
    </row>
    <row r="198" spans="1:18" ht="16.5" customHeight="1">
      <c r="A198" s="344">
        <v>191</v>
      </c>
      <c r="B198" s="344"/>
      <c r="C198" s="345" t="s">
        <v>904</v>
      </c>
      <c r="D198" s="346" t="s">
        <v>2510</v>
      </c>
      <c r="E198" s="352">
        <v>7200</v>
      </c>
      <c r="F198" s="353">
        <f t="shared" si="42"/>
        <v>1800</v>
      </c>
      <c r="G198" s="349" t="s">
        <v>2338</v>
      </c>
      <c r="H198" s="25" t="s">
        <v>2901</v>
      </c>
      <c r="I198" s="26" t="s">
        <v>555</v>
      </c>
      <c r="J198" s="346" t="s">
        <v>2498</v>
      </c>
      <c r="K198" s="350" t="s">
        <v>732</v>
      </c>
      <c r="L198" s="350" t="s">
        <v>732</v>
      </c>
      <c r="M198" s="350" t="s">
        <v>732</v>
      </c>
      <c r="N198" s="350" t="s">
        <v>732</v>
      </c>
      <c r="O198" s="350" t="s">
        <v>732</v>
      </c>
      <c r="P198" s="350" t="s">
        <v>732</v>
      </c>
      <c r="Q198" s="350" t="s">
        <v>732</v>
      </c>
      <c r="R198" s="350" t="s">
        <v>732</v>
      </c>
    </row>
    <row r="199" spans="1:18" ht="16.5" customHeight="1">
      <c r="A199" s="108">
        <v>192</v>
      </c>
      <c r="B199" s="108"/>
      <c r="C199" s="92" t="s">
        <v>905</v>
      </c>
      <c r="D199" s="116" t="s">
        <v>2510</v>
      </c>
      <c r="E199" s="351">
        <v>320</v>
      </c>
      <c r="F199" s="318">
        <f t="shared" si="42"/>
        <v>80</v>
      </c>
      <c r="G199" s="106"/>
      <c r="H199" s="25" t="s">
        <v>2901</v>
      </c>
      <c r="I199" s="22" t="s">
        <v>2905</v>
      </c>
      <c r="J199" s="116" t="s">
        <v>2500</v>
      </c>
      <c r="K199" s="319">
        <f>ROUNDDOWN(F199*2.9844,0)</f>
        <v>238</v>
      </c>
      <c r="L199" s="319">
        <f>ROUNDDOWN(F199*2.9,0)</f>
        <v>232</v>
      </c>
      <c r="M199" s="319">
        <f>ROUNDDOWN(F199*2.85,0)</f>
        <v>228</v>
      </c>
      <c r="N199" s="319">
        <f>ROUNDDOWN(F199*2.8,0)</f>
        <v>224</v>
      </c>
      <c r="O199" s="319">
        <f>ROUNDDOWN(F199*2.75,0)</f>
        <v>220</v>
      </c>
      <c r="P199" s="319">
        <f>ROUNDDOWN(F199*2.5,0)</f>
        <v>200</v>
      </c>
      <c r="Q199" s="319">
        <f>ROUNDDOWN(F199*2,0)</f>
        <v>160</v>
      </c>
      <c r="R199" s="319">
        <f>ROUNDDOWN(F199*0,0)</f>
        <v>0</v>
      </c>
    </row>
    <row r="200" spans="1:18" ht="16.5" customHeight="1">
      <c r="A200" s="344">
        <v>193</v>
      </c>
      <c r="B200" s="344"/>
      <c r="C200" s="345" t="s">
        <v>906</v>
      </c>
      <c r="D200" s="346" t="s">
        <v>2510</v>
      </c>
      <c r="E200" s="352">
        <v>6800</v>
      </c>
      <c r="F200" s="353">
        <f t="shared" si="42"/>
        <v>1700</v>
      </c>
      <c r="G200" s="349" t="s">
        <v>2338</v>
      </c>
      <c r="H200" s="24" t="s">
        <v>2908</v>
      </c>
      <c r="I200" s="68" t="s">
        <v>2902</v>
      </c>
      <c r="J200" s="346" t="s">
        <v>2498</v>
      </c>
      <c r="K200" s="350" t="s">
        <v>732</v>
      </c>
      <c r="L200" s="350" t="s">
        <v>732</v>
      </c>
      <c r="M200" s="350" t="s">
        <v>732</v>
      </c>
      <c r="N200" s="350" t="s">
        <v>732</v>
      </c>
      <c r="O200" s="350" t="s">
        <v>732</v>
      </c>
      <c r="P200" s="350" t="s">
        <v>732</v>
      </c>
      <c r="Q200" s="350" t="s">
        <v>732</v>
      </c>
      <c r="R200" s="350" t="s">
        <v>732</v>
      </c>
    </row>
    <row r="201" spans="1:18" ht="16.5" customHeight="1">
      <c r="A201" s="108">
        <v>194</v>
      </c>
      <c r="B201" s="108"/>
      <c r="C201" s="92" t="s">
        <v>907</v>
      </c>
      <c r="D201" s="116" t="s">
        <v>2510</v>
      </c>
      <c r="E201" s="351">
        <v>680</v>
      </c>
      <c r="F201" s="318">
        <f t="shared" ref="F201:F264" si="59">ROUNDDOWN(E201/4,0)</f>
        <v>170</v>
      </c>
      <c r="G201" s="106"/>
      <c r="H201" s="29" t="s">
        <v>2906</v>
      </c>
      <c r="I201" s="25" t="s">
        <v>2901</v>
      </c>
      <c r="J201" s="116"/>
      <c r="K201" s="319">
        <f t="shared" ref="K201:K208" si="60">ROUNDDOWN(F201*2.9844,0)</f>
        <v>507</v>
      </c>
      <c r="L201" s="319">
        <f t="shared" ref="L201:L208" si="61">ROUNDDOWN(F201*2.9,0)</f>
        <v>493</v>
      </c>
      <c r="M201" s="319">
        <f t="shared" ref="M201:M208" si="62">ROUNDDOWN(F201*2.85,0)</f>
        <v>484</v>
      </c>
      <c r="N201" s="319">
        <f t="shared" ref="N201:N208" si="63">ROUNDDOWN(F201*2.8,0)</f>
        <v>476</v>
      </c>
      <c r="O201" s="319">
        <f t="shared" ref="O201:O208" si="64">ROUNDDOWN(F201*2.75,0)</f>
        <v>467</v>
      </c>
      <c r="P201" s="319">
        <f t="shared" ref="P201:P208" si="65">ROUNDDOWN(F201*2.5,0)</f>
        <v>425</v>
      </c>
      <c r="Q201" s="319">
        <f t="shared" ref="Q201:Q208" si="66">ROUNDDOWN(F201*2,0)</f>
        <v>340</v>
      </c>
      <c r="R201" s="319">
        <f t="shared" ref="R201:R208" si="67">ROUNDDOWN(F201*0,0)</f>
        <v>0</v>
      </c>
    </row>
    <row r="202" spans="1:18" ht="16.5" customHeight="1">
      <c r="A202" s="344">
        <v>195</v>
      </c>
      <c r="B202" s="344"/>
      <c r="C202" s="345" t="s">
        <v>908</v>
      </c>
      <c r="D202" s="346" t="s">
        <v>2508</v>
      </c>
      <c r="E202" s="352">
        <v>640</v>
      </c>
      <c r="F202" s="353">
        <f t="shared" si="59"/>
        <v>160</v>
      </c>
      <c r="G202" s="349"/>
      <c r="H202" s="73" t="s">
        <v>558</v>
      </c>
      <c r="I202" s="69" t="s">
        <v>2903</v>
      </c>
      <c r="J202" s="346"/>
      <c r="K202" s="354">
        <f t="shared" si="60"/>
        <v>477</v>
      </c>
      <c r="L202" s="354">
        <f t="shared" si="61"/>
        <v>464</v>
      </c>
      <c r="M202" s="354">
        <f t="shared" si="62"/>
        <v>456</v>
      </c>
      <c r="N202" s="354">
        <f t="shared" si="63"/>
        <v>448</v>
      </c>
      <c r="O202" s="354">
        <f t="shared" si="64"/>
        <v>440</v>
      </c>
      <c r="P202" s="354">
        <f t="shared" si="65"/>
        <v>400</v>
      </c>
      <c r="Q202" s="354">
        <f t="shared" si="66"/>
        <v>320</v>
      </c>
      <c r="R202" s="354">
        <f t="shared" si="67"/>
        <v>0</v>
      </c>
    </row>
    <row r="203" spans="1:18" ht="16.5" customHeight="1">
      <c r="A203" s="108">
        <v>196</v>
      </c>
      <c r="B203" s="108"/>
      <c r="C203" s="92" t="s">
        <v>909</v>
      </c>
      <c r="D203" s="116" t="s">
        <v>2504</v>
      </c>
      <c r="E203" s="351">
        <v>640</v>
      </c>
      <c r="F203" s="318">
        <f t="shared" si="59"/>
        <v>160</v>
      </c>
      <c r="G203" s="106"/>
      <c r="H203" s="24" t="s">
        <v>2908</v>
      </c>
      <c r="I203" s="68" t="s">
        <v>2902</v>
      </c>
      <c r="J203" s="116"/>
      <c r="K203" s="319">
        <f t="shared" si="60"/>
        <v>477</v>
      </c>
      <c r="L203" s="319">
        <f t="shared" si="61"/>
        <v>464</v>
      </c>
      <c r="M203" s="319">
        <f t="shared" si="62"/>
        <v>456</v>
      </c>
      <c r="N203" s="319">
        <f t="shared" si="63"/>
        <v>448</v>
      </c>
      <c r="O203" s="319">
        <f t="shared" si="64"/>
        <v>440</v>
      </c>
      <c r="P203" s="319">
        <f t="shared" si="65"/>
        <v>400</v>
      </c>
      <c r="Q203" s="319">
        <f t="shared" si="66"/>
        <v>320</v>
      </c>
      <c r="R203" s="319">
        <f t="shared" si="67"/>
        <v>0</v>
      </c>
    </row>
    <row r="204" spans="1:18" ht="16.5" customHeight="1">
      <c r="A204" s="344">
        <v>197</v>
      </c>
      <c r="B204" s="344"/>
      <c r="C204" s="345" t="s">
        <v>910</v>
      </c>
      <c r="D204" s="346" t="s">
        <v>2504</v>
      </c>
      <c r="E204" s="352">
        <v>640</v>
      </c>
      <c r="F204" s="353">
        <f t="shared" si="59"/>
        <v>160</v>
      </c>
      <c r="G204" s="349"/>
      <c r="H204" s="29" t="s">
        <v>2906</v>
      </c>
      <c r="I204" s="24" t="s">
        <v>2908</v>
      </c>
      <c r="J204" s="346"/>
      <c r="K204" s="354">
        <f t="shared" si="60"/>
        <v>477</v>
      </c>
      <c r="L204" s="354">
        <f t="shared" si="61"/>
        <v>464</v>
      </c>
      <c r="M204" s="354">
        <f t="shared" si="62"/>
        <v>456</v>
      </c>
      <c r="N204" s="354">
        <f t="shared" si="63"/>
        <v>448</v>
      </c>
      <c r="O204" s="354">
        <f t="shared" si="64"/>
        <v>440</v>
      </c>
      <c r="P204" s="354">
        <f t="shared" si="65"/>
        <v>400</v>
      </c>
      <c r="Q204" s="354">
        <f t="shared" si="66"/>
        <v>320</v>
      </c>
      <c r="R204" s="354">
        <f t="shared" si="67"/>
        <v>0</v>
      </c>
    </row>
    <row r="205" spans="1:18" ht="16.5" customHeight="1">
      <c r="A205" s="108">
        <v>198</v>
      </c>
      <c r="B205" s="108"/>
      <c r="C205" s="92" t="s">
        <v>911</v>
      </c>
      <c r="D205" s="116" t="s">
        <v>744</v>
      </c>
      <c r="E205" s="351">
        <v>640</v>
      </c>
      <c r="F205" s="318">
        <f t="shared" si="59"/>
        <v>160</v>
      </c>
      <c r="G205" s="106"/>
      <c r="H205" s="29" t="s">
        <v>2906</v>
      </c>
      <c r="I205" s="24" t="s">
        <v>2908</v>
      </c>
      <c r="J205" s="116"/>
      <c r="K205" s="319">
        <f t="shared" si="60"/>
        <v>477</v>
      </c>
      <c r="L205" s="319">
        <f t="shared" si="61"/>
        <v>464</v>
      </c>
      <c r="M205" s="319">
        <f t="shared" si="62"/>
        <v>456</v>
      </c>
      <c r="N205" s="319">
        <f t="shared" si="63"/>
        <v>448</v>
      </c>
      <c r="O205" s="319">
        <f t="shared" si="64"/>
        <v>440</v>
      </c>
      <c r="P205" s="319">
        <f t="shared" si="65"/>
        <v>400</v>
      </c>
      <c r="Q205" s="319">
        <f t="shared" si="66"/>
        <v>320</v>
      </c>
      <c r="R205" s="319">
        <f t="shared" si="67"/>
        <v>0</v>
      </c>
    </row>
    <row r="206" spans="1:18" ht="16.5" customHeight="1">
      <c r="A206" s="344">
        <v>199</v>
      </c>
      <c r="B206" s="344"/>
      <c r="C206" s="345" t="s">
        <v>912</v>
      </c>
      <c r="D206" s="346" t="s">
        <v>2507</v>
      </c>
      <c r="E206" s="352">
        <v>640</v>
      </c>
      <c r="F206" s="353">
        <f t="shared" si="59"/>
        <v>160</v>
      </c>
      <c r="G206" s="349"/>
      <c r="H206" s="78" t="s">
        <v>2911</v>
      </c>
      <c r="I206" s="24" t="s">
        <v>2908</v>
      </c>
      <c r="J206" s="346"/>
      <c r="K206" s="354">
        <f t="shared" si="60"/>
        <v>477</v>
      </c>
      <c r="L206" s="354">
        <f t="shared" si="61"/>
        <v>464</v>
      </c>
      <c r="M206" s="354">
        <f t="shared" si="62"/>
        <v>456</v>
      </c>
      <c r="N206" s="354">
        <f t="shared" si="63"/>
        <v>448</v>
      </c>
      <c r="O206" s="354">
        <f t="shared" si="64"/>
        <v>440</v>
      </c>
      <c r="P206" s="354">
        <f t="shared" si="65"/>
        <v>400</v>
      </c>
      <c r="Q206" s="354">
        <f t="shared" si="66"/>
        <v>320</v>
      </c>
      <c r="R206" s="354">
        <f t="shared" si="67"/>
        <v>0</v>
      </c>
    </row>
    <row r="207" spans="1:18" ht="16.5" customHeight="1">
      <c r="A207" s="108">
        <v>200</v>
      </c>
      <c r="B207" s="108"/>
      <c r="C207" s="92" t="s">
        <v>913</v>
      </c>
      <c r="D207" s="116" t="s">
        <v>2508</v>
      </c>
      <c r="E207" s="351">
        <v>640</v>
      </c>
      <c r="F207" s="318">
        <f t="shared" si="59"/>
        <v>160</v>
      </c>
      <c r="G207" s="106"/>
      <c r="H207" s="24" t="s">
        <v>2908</v>
      </c>
      <c r="I207" s="24" t="s">
        <v>2908</v>
      </c>
      <c r="J207" s="116"/>
      <c r="K207" s="319">
        <f t="shared" si="60"/>
        <v>477</v>
      </c>
      <c r="L207" s="319">
        <f t="shared" si="61"/>
        <v>464</v>
      </c>
      <c r="M207" s="319">
        <f t="shared" si="62"/>
        <v>456</v>
      </c>
      <c r="N207" s="319">
        <f t="shared" si="63"/>
        <v>448</v>
      </c>
      <c r="O207" s="319">
        <f t="shared" si="64"/>
        <v>440</v>
      </c>
      <c r="P207" s="319">
        <f t="shared" si="65"/>
        <v>400</v>
      </c>
      <c r="Q207" s="319">
        <f t="shared" si="66"/>
        <v>320</v>
      </c>
      <c r="R207" s="319">
        <f t="shared" si="67"/>
        <v>0</v>
      </c>
    </row>
    <row r="208" spans="1:18" ht="16.5" customHeight="1">
      <c r="A208" s="344">
        <v>201</v>
      </c>
      <c r="B208" s="344"/>
      <c r="C208" s="345" t="s">
        <v>914</v>
      </c>
      <c r="D208" s="346" t="s">
        <v>2506</v>
      </c>
      <c r="E208" s="352">
        <v>420</v>
      </c>
      <c r="F208" s="353">
        <f t="shared" si="59"/>
        <v>105</v>
      </c>
      <c r="G208" s="349"/>
      <c r="H208" s="27" t="s">
        <v>556</v>
      </c>
      <c r="I208" s="27" t="s">
        <v>556</v>
      </c>
      <c r="J208" s="346"/>
      <c r="K208" s="354">
        <f t="shared" si="60"/>
        <v>313</v>
      </c>
      <c r="L208" s="354">
        <f t="shared" si="61"/>
        <v>304</v>
      </c>
      <c r="M208" s="354">
        <f t="shared" si="62"/>
        <v>299</v>
      </c>
      <c r="N208" s="354">
        <f t="shared" si="63"/>
        <v>294</v>
      </c>
      <c r="O208" s="354">
        <f t="shared" si="64"/>
        <v>288</v>
      </c>
      <c r="P208" s="354">
        <f t="shared" si="65"/>
        <v>262</v>
      </c>
      <c r="Q208" s="354">
        <f t="shared" si="66"/>
        <v>210</v>
      </c>
      <c r="R208" s="354">
        <f t="shared" si="67"/>
        <v>0</v>
      </c>
    </row>
    <row r="209" spans="1:18" ht="16.5" customHeight="1">
      <c r="A209" s="108">
        <v>202</v>
      </c>
      <c r="B209" s="108"/>
      <c r="C209" s="92" t="s">
        <v>915</v>
      </c>
      <c r="D209" s="116" t="s">
        <v>821</v>
      </c>
      <c r="E209" s="351">
        <v>5200</v>
      </c>
      <c r="F209" s="318">
        <f t="shared" si="59"/>
        <v>1300</v>
      </c>
      <c r="G209" s="106" t="s">
        <v>2338</v>
      </c>
      <c r="H209" s="69" t="s">
        <v>2903</v>
      </c>
      <c r="I209" s="20" t="s">
        <v>2909</v>
      </c>
      <c r="J209" s="116" t="s">
        <v>2499</v>
      </c>
      <c r="K209" s="326" t="s">
        <v>732</v>
      </c>
      <c r="L209" s="326" t="s">
        <v>732</v>
      </c>
      <c r="M209" s="326" t="s">
        <v>732</v>
      </c>
      <c r="N209" s="326" t="s">
        <v>732</v>
      </c>
      <c r="O209" s="326" t="s">
        <v>732</v>
      </c>
      <c r="P209" s="326" t="s">
        <v>732</v>
      </c>
      <c r="Q209" s="326" t="s">
        <v>732</v>
      </c>
      <c r="R209" s="326" t="s">
        <v>732</v>
      </c>
    </row>
    <row r="210" spans="1:18" ht="16.5" customHeight="1">
      <c r="A210" s="344">
        <v>203</v>
      </c>
      <c r="B210" s="344"/>
      <c r="C210" s="345" t="s">
        <v>916</v>
      </c>
      <c r="D210" s="346" t="s">
        <v>2510</v>
      </c>
      <c r="E210" s="352">
        <v>6000</v>
      </c>
      <c r="F210" s="353">
        <f t="shared" si="59"/>
        <v>1500</v>
      </c>
      <c r="G210" s="349" t="s">
        <v>2338</v>
      </c>
      <c r="H210" s="20" t="s">
        <v>2909</v>
      </c>
      <c r="I210" s="26" t="s">
        <v>555</v>
      </c>
      <c r="J210" s="346" t="s">
        <v>2499</v>
      </c>
      <c r="K210" s="350" t="s">
        <v>732</v>
      </c>
      <c r="L210" s="350" t="s">
        <v>732</v>
      </c>
      <c r="M210" s="350" t="s">
        <v>732</v>
      </c>
      <c r="N210" s="350" t="s">
        <v>732</v>
      </c>
      <c r="O210" s="350" t="s">
        <v>732</v>
      </c>
      <c r="P210" s="350" t="s">
        <v>732</v>
      </c>
      <c r="Q210" s="350" t="s">
        <v>732</v>
      </c>
      <c r="R210" s="350" t="s">
        <v>732</v>
      </c>
    </row>
    <row r="211" spans="1:18" ht="16.5" customHeight="1">
      <c r="A211" s="108">
        <v>204</v>
      </c>
      <c r="B211" s="108"/>
      <c r="C211" s="92" t="s">
        <v>917</v>
      </c>
      <c r="D211" s="116" t="s">
        <v>2510</v>
      </c>
      <c r="E211" s="351">
        <v>6400</v>
      </c>
      <c r="F211" s="318">
        <f t="shared" si="59"/>
        <v>1600</v>
      </c>
      <c r="G211" s="106" t="s">
        <v>2338</v>
      </c>
      <c r="H211" s="22" t="s">
        <v>2905</v>
      </c>
      <c r="I211" s="26" t="s">
        <v>555</v>
      </c>
      <c r="J211" s="116" t="s">
        <v>2499</v>
      </c>
      <c r="K211" s="326" t="s">
        <v>732</v>
      </c>
      <c r="L211" s="326" t="s">
        <v>732</v>
      </c>
      <c r="M211" s="326" t="s">
        <v>732</v>
      </c>
      <c r="N211" s="326" t="s">
        <v>732</v>
      </c>
      <c r="O211" s="326" t="s">
        <v>732</v>
      </c>
      <c r="P211" s="326" t="s">
        <v>732</v>
      </c>
      <c r="Q211" s="326" t="s">
        <v>732</v>
      </c>
      <c r="R211" s="326" t="s">
        <v>732</v>
      </c>
    </row>
    <row r="212" spans="1:18" ht="16.5" customHeight="1">
      <c r="A212" s="344">
        <v>205</v>
      </c>
      <c r="B212" s="344"/>
      <c r="C212" s="345" t="s">
        <v>2437</v>
      </c>
      <c r="D212" s="346" t="s">
        <v>2510</v>
      </c>
      <c r="E212" s="352">
        <v>380</v>
      </c>
      <c r="F212" s="353">
        <f t="shared" si="59"/>
        <v>95</v>
      </c>
      <c r="G212" s="349"/>
      <c r="H212" s="22" t="s">
        <v>2905</v>
      </c>
      <c r="I212" s="26" t="s">
        <v>555</v>
      </c>
      <c r="J212" s="346" t="s">
        <v>2499</v>
      </c>
      <c r="K212" s="354">
        <f t="shared" ref="K212:K253" si="68">ROUNDDOWN(F212*2.9844,0)</f>
        <v>283</v>
      </c>
      <c r="L212" s="354">
        <f t="shared" ref="L212:L253" si="69">ROUNDDOWN(F212*2.9,0)</f>
        <v>275</v>
      </c>
      <c r="M212" s="354">
        <f t="shared" ref="M212:M253" si="70">ROUNDDOWN(F212*2.85,0)</f>
        <v>270</v>
      </c>
      <c r="N212" s="354">
        <f t="shared" ref="N212:N253" si="71">ROUNDDOWN(F212*2.8,0)</f>
        <v>266</v>
      </c>
      <c r="O212" s="354">
        <f t="shared" ref="O212:O253" si="72">ROUNDDOWN(F212*2.75,0)</f>
        <v>261</v>
      </c>
      <c r="P212" s="354">
        <f t="shared" ref="P212:P253" si="73">ROUNDDOWN(F212*2.5,0)</f>
        <v>237</v>
      </c>
      <c r="Q212" s="354">
        <f t="shared" ref="Q212:Q253" si="74">ROUNDDOWN(F212*2,0)</f>
        <v>190</v>
      </c>
      <c r="R212" s="354">
        <f t="shared" ref="R212:R253" si="75">ROUNDDOWN(F212*0,0)</f>
        <v>0</v>
      </c>
    </row>
    <row r="213" spans="1:18" ht="16.5" customHeight="1">
      <c r="A213" s="108">
        <v>206</v>
      </c>
      <c r="B213" s="108"/>
      <c r="C213" s="92" t="s">
        <v>2439</v>
      </c>
      <c r="D213" s="116" t="s">
        <v>2510</v>
      </c>
      <c r="E213" s="351">
        <v>420</v>
      </c>
      <c r="F213" s="318">
        <f t="shared" si="59"/>
        <v>105</v>
      </c>
      <c r="G213" s="106"/>
      <c r="H213" s="20" t="s">
        <v>2909</v>
      </c>
      <c r="I213" s="24" t="s">
        <v>2908</v>
      </c>
      <c r="J213" s="116" t="s">
        <v>2500</v>
      </c>
      <c r="K213" s="319">
        <f t="shared" si="68"/>
        <v>313</v>
      </c>
      <c r="L213" s="319">
        <f t="shared" si="69"/>
        <v>304</v>
      </c>
      <c r="M213" s="319">
        <f t="shared" si="70"/>
        <v>299</v>
      </c>
      <c r="N213" s="319">
        <f t="shared" si="71"/>
        <v>294</v>
      </c>
      <c r="O213" s="319">
        <f t="shared" si="72"/>
        <v>288</v>
      </c>
      <c r="P213" s="319">
        <f t="shared" si="73"/>
        <v>262</v>
      </c>
      <c r="Q213" s="319">
        <f t="shared" si="74"/>
        <v>210</v>
      </c>
      <c r="R213" s="319">
        <f t="shared" si="75"/>
        <v>0</v>
      </c>
    </row>
    <row r="214" spans="1:18" ht="16.5" customHeight="1">
      <c r="A214" s="344">
        <v>207</v>
      </c>
      <c r="B214" s="344"/>
      <c r="C214" s="345" t="s">
        <v>918</v>
      </c>
      <c r="D214" s="346" t="s">
        <v>748</v>
      </c>
      <c r="E214" s="352">
        <v>340</v>
      </c>
      <c r="F214" s="353">
        <f t="shared" si="59"/>
        <v>85</v>
      </c>
      <c r="G214" s="349"/>
      <c r="H214" s="73" t="s">
        <v>558</v>
      </c>
      <c r="I214" s="25" t="s">
        <v>2901</v>
      </c>
      <c r="J214" s="346" t="s">
        <v>2500</v>
      </c>
      <c r="K214" s="354">
        <f t="shared" si="68"/>
        <v>253</v>
      </c>
      <c r="L214" s="354">
        <f t="shared" si="69"/>
        <v>246</v>
      </c>
      <c r="M214" s="354">
        <f t="shared" si="70"/>
        <v>242</v>
      </c>
      <c r="N214" s="354">
        <f t="shared" si="71"/>
        <v>238</v>
      </c>
      <c r="O214" s="354">
        <f t="shared" si="72"/>
        <v>233</v>
      </c>
      <c r="P214" s="354">
        <f t="shared" si="73"/>
        <v>212</v>
      </c>
      <c r="Q214" s="354">
        <f t="shared" si="74"/>
        <v>170</v>
      </c>
      <c r="R214" s="354">
        <f t="shared" si="75"/>
        <v>0</v>
      </c>
    </row>
    <row r="215" spans="1:18" ht="16.5" customHeight="1">
      <c r="A215" s="108">
        <v>208</v>
      </c>
      <c r="B215" s="108"/>
      <c r="C215" s="92" t="s">
        <v>919</v>
      </c>
      <c r="D215" s="116" t="s">
        <v>760</v>
      </c>
      <c r="E215" s="351">
        <v>380</v>
      </c>
      <c r="F215" s="318">
        <f t="shared" si="59"/>
        <v>95</v>
      </c>
      <c r="G215" s="106"/>
      <c r="H215" s="23" t="s">
        <v>2900</v>
      </c>
      <c r="I215" s="78" t="s">
        <v>2911</v>
      </c>
      <c r="J215" s="116"/>
      <c r="K215" s="319">
        <f t="shared" si="68"/>
        <v>283</v>
      </c>
      <c r="L215" s="319">
        <f t="shared" si="69"/>
        <v>275</v>
      </c>
      <c r="M215" s="319">
        <f t="shared" si="70"/>
        <v>270</v>
      </c>
      <c r="N215" s="319">
        <f t="shared" si="71"/>
        <v>266</v>
      </c>
      <c r="O215" s="319">
        <f t="shared" si="72"/>
        <v>261</v>
      </c>
      <c r="P215" s="319">
        <f t="shared" si="73"/>
        <v>237</v>
      </c>
      <c r="Q215" s="319">
        <f t="shared" si="74"/>
        <v>190</v>
      </c>
      <c r="R215" s="319">
        <f t="shared" si="75"/>
        <v>0</v>
      </c>
    </row>
    <row r="216" spans="1:18" ht="16.5" customHeight="1">
      <c r="A216" s="344">
        <v>209</v>
      </c>
      <c r="B216" s="344"/>
      <c r="C216" s="345" t="s">
        <v>920</v>
      </c>
      <c r="D216" s="346" t="s">
        <v>744</v>
      </c>
      <c r="E216" s="352">
        <v>520</v>
      </c>
      <c r="F216" s="353">
        <f t="shared" si="59"/>
        <v>130</v>
      </c>
      <c r="G216" s="349"/>
      <c r="H216" s="27" t="s">
        <v>556</v>
      </c>
      <c r="I216" s="69" t="s">
        <v>2903</v>
      </c>
      <c r="J216" s="346" t="s">
        <v>2498</v>
      </c>
      <c r="K216" s="354">
        <f t="shared" si="68"/>
        <v>387</v>
      </c>
      <c r="L216" s="354">
        <f t="shared" si="69"/>
        <v>377</v>
      </c>
      <c r="M216" s="354">
        <f t="shared" si="70"/>
        <v>370</v>
      </c>
      <c r="N216" s="354">
        <f t="shared" si="71"/>
        <v>364</v>
      </c>
      <c r="O216" s="354">
        <f t="shared" si="72"/>
        <v>357</v>
      </c>
      <c r="P216" s="354">
        <f t="shared" si="73"/>
        <v>325</v>
      </c>
      <c r="Q216" s="354">
        <f t="shared" si="74"/>
        <v>260</v>
      </c>
      <c r="R216" s="354">
        <f t="shared" si="75"/>
        <v>0</v>
      </c>
    </row>
    <row r="217" spans="1:18" ht="16.5" customHeight="1">
      <c r="A217" s="108">
        <v>210</v>
      </c>
      <c r="B217" s="108"/>
      <c r="C217" s="92" t="s">
        <v>921</v>
      </c>
      <c r="D217" s="116" t="s">
        <v>744</v>
      </c>
      <c r="E217" s="351">
        <v>520</v>
      </c>
      <c r="F217" s="318">
        <f t="shared" si="59"/>
        <v>130</v>
      </c>
      <c r="G217" s="106"/>
      <c r="H217" s="78" t="s">
        <v>2911</v>
      </c>
      <c r="I217" s="23" t="s">
        <v>2900</v>
      </c>
      <c r="J217" s="116" t="s">
        <v>2498</v>
      </c>
      <c r="K217" s="319">
        <f t="shared" si="68"/>
        <v>387</v>
      </c>
      <c r="L217" s="319">
        <f t="shared" si="69"/>
        <v>377</v>
      </c>
      <c r="M217" s="319">
        <f t="shared" si="70"/>
        <v>370</v>
      </c>
      <c r="N217" s="319">
        <f t="shared" si="71"/>
        <v>364</v>
      </c>
      <c r="O217" s="319">
        <f t="shared" si="72"/>
        <v>357</v>
      </c>
      <c r="P217" s="319">
        <f t="shared" si="73"/>
        <v>325</v>
      </c>
      <c r="Q217" s="319">
        <f t="shared" si="74"/>
        <v>260</v>
      </c>
      <c r="R217" s="319">
        <f t="shared" si="75"/>
        <v>0</v>
      </c>
    </row>
    <row r="218" spans="1:18" ht="16.5" customHeight="1">
      <c r="A218" s="344">
        <v>211</v>
      </c>
      <c r="B218" s="344"/>
      <c r="C218" s="345" t="s">
        <v>922</v>
      </c>
      <c r="D218" s="346" t="s">
        <v>2507</v>
      </c>
      <c r="E218" s="352">
        <v>380</v>
      </c>
      <c r="F218" s="353">
        <f t="shared" si="59"/>
        <v>95</v>
      </c>
      <c r="G218" s="349"/>
      <c r="H218" s="24" t="s">
        <v>2908</v>
      </c>
      <c r="I218" s="28" t="s">
        <v>557</v>
      </c>
      <c r="J218" s="346" t="s">
        <v>2501</v>
      </c>
      <c r="K218" s="354">
        <f t="shared" si="68"/>
        <v>283</v>
      </c>
      <c r="L218" s="354">
        <f t="shared" si="69"/>
        <v>275</v>
      </c>
      <c r="M218" s="354">
        <f t="shared" si="70"/>
        <v>270</v>
      </c>
      <c r="N218" s="354">
        <f t="shared" si="71"/>
        <v>266</v>
      </c>
      <c r="O218" s="354">
        <f t="shared" si="72"/>
        <v>261</v>
      </c>
      <c r="P218" s="354">
        <f t="shared" si="73"/>
        <v>237</v>
      </c>
      <c r="Q218" s="354">
        <f t="shared" si="74"/>
        <v>190</v>
      </c>
      <c r="R218" s="354">
        <f t="shared" si="75"/>
        <v>0</v>
      </c>
    </row>
    <row r="219" spans="1:18" ht="16.5" customHeight="1">
      <c r="A219" s="108">
        <v>212</v>
      </c>
      <c r="B219" s="108"/>
      <c r="C219" s="92" t="s">
        <v>923</v>
      </c>
      <c r="D219" s="116" t="s">
        <v>2507</v>
      </c>
      <c r="E219" s="351">
        <v>370</v>
      </c>
      <c r="F219" s="318">
        <f t="shared" si="59"/>
        <v>92</v>
      </c>
      <c r="G219" s="106"/>
      <c r="H219" s="78" t="s">
        <v>2911</v>
      </c>
      <c r="I219" s="29" t="s">
        <v>2906</v>
      </c>
      <c r="J219" s="116" t="s">
        <v>2500</v>
      </c>
      <c r="K219" s="319">
        <f t="shared" si="68"/>
        <v>274</v>
      </c>
      <c r="L219" s="319">
        <f t="shared" si="69"/>
        <v>266</v>
      </c>
      <c r="M219" s="319">
        <f t="shared" si="70"/>
        <v>262</v>
      </c>
      <c r="N219" s="319">
        <f t="shared" si="71"/>
        <v>257</v>
      </c>
      <c r="O219" s="319">
        <f t="shared" si="72"/>
        <v>253</v>
      </c>
      <c r="P219" s="319">
        <f t="shared" si="73"/>
        <v>230</v>
      </c>
      <c r="Q219" s="319">
        <f t="shared" si="74"/>
        <v>184</v>
      </c>
      <c r="R219" s="319">
        <f t="shared" si="75"/>
        <v>0</v>
      </c>
    </row>
    <row r="220" spans="1:18" ht="16.5" customHeight="1">
      <c r="A220" s="344">
        <v>213</v>
      </c>
      <c r="B220" s="344"/>
      <c r="C220" s="345" t="s">
        <v>924</v>
      </c>
      <c r="D220" s="346" t="s">
        <v>744</v>
      </c>
      <c r="E220" s="352">
        <v>370</v>
      </c>
      <c r="F220" s="353">
        <f t="shared" si="59"/>
        <v>92</v>
      </c>
      <c r="G220" s="349"/>
      <c r="H220" s="22" t="s">
        <v>2905</v>
      </c>
      <c r="I220" s="26" t="s">
        <v>555</v>
      </c>
      <c r="J220" s="346" t="s">
        <v>2498</v>
      </c>
      <c r="K220" s="354">
        <f t="shared" si="68"/>
        <v>274</v>
      </c>
      <c r="L220" s="354">
        <f t="shared" si="69"/>
        <v>266</v>
      </c>
      <c r="M220" s="354">
        <f t="shared" si="70"/>
        <v>262</v>
      </c>
      <c r="N220" s="354">
        <f t="shared" si="71"/>
        <v>257</v>
      </c>
      <c r="O220" s="354">
        <f t="shared" si="72"/>
        <v>253</v>
      </c>
      <c r="P220" s="354">
        <f t="shared" si="73"/>
        <v>230</v>
      </c>
      <c r="Q220" s="354">
        <f t="shared" si="74"/>
        <v>184</v>
      </c>
      <c r="R220" s="354">
        <f t="shared" si="75"/>
        <v>0</v>
      </c>
    </row>
    <row r="221" spans="1:18" ht="16.5" customHeight="1">
      <c r="A221" s="108">
        <v>214</v>
      </c>
      <c r="B221" s="108"/>
      <c r="C221" s="92" t="s">
        <v>925</v>
      </c>
      <c r="D221" s="116" t="s">
        <v>2507</v>
      </c>
      <c r="E221" s="351">
        <v>400</v>
      </c>
      <c r="F221" s="318">
        <f t="shared" si="59"/>
        <v>100</v>
      </c>
      <c r="G221" s="106"/>
      <c r="H221" s="25" t="s">
        <v>2901</v>
      </c>
      <c r="I221" s="20" t="s">
        <v>2909</v>
      </c>
      <c r="J221" s="116"/>
      <c r="K221" s="319">
        <f t="shared" si="68"/>
        <v>298</v>
      </c>
      <c r="L221" s="319">
        <f t="shared" si="69"/>
        <v>290</v>
      </c>
      <c r="M221" s="319">
        <f t="shared" si="70"/>
        <v>285</v>
      </c>
      <c r="N221" s="319">
        <f t="shared" si="71"/>
        <v>280</v>
      </c>
      <c r="O221" s="319">
        <f t="shared" si="72"/>
        <v>275</v>
      </c>
      <c r="P221" s="319">
        <f t="shared" si="73"/>
        <v>250</v>
      </c>
      <c r="Q221" s="319">
        <f t="shared" si="74"/>
        <v>200</v>
      </c>
      <c r="R221" s="319">
        <f t="shared" si="75"/>
        <v>0</v>
      </c>
    </row>
    <row r="222" spans="1:18" ht="16.5" customHeight="1">
      <c r="A222" s="344">
        <v>215</v>
      </c>
      <c r="B222" s="344"/>
      <c r="C222" s="345" t="s">
        <v>926</v>
      </c>
      <c r="D222" s="346" t="s">
        <v>2507</v>
      </c>
      <c r="E222" s="352">
        <v>370</v>
      </c>
      <c r="F222" s="353">
        <f t="shared" si="59"/>
        <v>92</v>
      </c>
      <c r="G222" s="349"/>
      <c r="H222" s="78" t="s">
        <v>2911</v>
      </c>
      <c r="I222" s="27" t="s">
        <v>556</v>
      </c>
      <c r="J222" s="346" t="s">
        <v>2501</v>
      </c>
      <c r="K222" s="354">
        <f t="shared" si="68"/>
        <v>274</v>
      </c>
      <c r="L222" s="354">
        <f t="shared" si="69"/>
        <v>266</v>
      </c>
      <c r="M222" s="354">
        <f t="shared" si="70"/>
        <v>262</v>
      </c>
      <c r="N222" s="354">
        <f t="shared" si="71"/>
        <v>257</v>
      </c>
      <c r="O222" s="354">
        <f t="shared" si="72"/>
        <v>253</v>
      </c>
      <c r="P222" s="354">
        <f t="shared" si="73"/>
        <v>230</v>
      </c>
      <c r="Q222" s="354">
        <f t="shared" si="74"/>
        <v>184</v>
      </c>
      <c r="R222" s="354">
        <f t="shared" si="75"/>
        <v>0</v>
      </c>
    </row>
    <row r="223" spans="1:18" ht="16.5" customHeight="1">
      <c r="A223" s="108">
        <v>216</v>
      </c>
      <c r="B223" s="108"/>
      <c r="C223" s="92" t="s">
        <v>927</v>
      </c>
      <c r="D223" s="116" t="s">
        <v>760</v>
      </c>
      <c r="E223" s="351">
        <v>370</v>
      </c>
      <c r="F223" s="318">
        <f t="shared" si="59"/>
        <v>92</v>
      </c>
      <c r="G223" s="106"/>
      <c r="H223" s="73" t="s">
        <v>558</v>
      </c>
      <c r="I223" s="22" t="s">
        <v>2905</v>
      </c>
      <c r="J223" s="116"/>
      <c r="K223" s="319">
        <f t="shared" si="68"/>
        <v>274</v>
      </c>
      <c r="L223" s="319">
        <f t="shared" si="69"/>
        <v>266</v>
      </c>
      <c r="M223" s="319">
        <f t="shared" si="70"/>
        <v>262</v>
      </c>
      <c r="N223" s="319">
        <f t="shared" si="71"/>
        <v>257</v>
      </c>
      <c r="O223" s="319">
        <f t="shared" si="72"/>
        <v>253</v>
      </c>
      <c r="P223" s="319">
        <f t="shared" si="73"/>
        <v>230</v>
      </c>
      <c r="Q223" s="319">
        <f t="shared" si="74"/>
        <v>184</v>
      </c>
      <c r="R223" s="319">
        <f t="shared" si="75"/>
        <v>0</v>
      </c>
    </row>
    <row r="224" spans="1:18" ht="16.5" customHeight="1">
      <c r="A224" s="344">
        <v>217</v>
      </c>
      <c r="B224" s="344"/>
      <c r="C224" s="345" t="s">
        <v>928</v>
      </c>
      <c r="D224" s="346" t="s">
        <v>760</v>
      </c>
      <c r="E224" s="352">
        <v>380</v>
      </c>
      <c r="F224" s="353">
        <f t="shared" si="59"/>
        <v>95</v>
      </c>
      <c r="G224" s="349"/>
      <c r="H224" s="24" t="s">
        <v>2908</v>
      </c>
      <c r="I224" s="69" t="s">
        <v>2903</v>
      </c>
      <c r="J224" s="346" t="s">
        <v>2500</v>
      </c>
      <c r="K224" s="354">
        <f t="shared" si="68"/>
        <v>283</v>
      </c>
      <c r="L224" s="354">
        <f t="shared" si="69"/>
        <v>275</v>
      </c>
      <c r="M224" s="354">
        <f t="shared" si="70"/>
        <v>270</v>
      </c>
      <c r="N224" s="354">
        <f t="shared" si="71"/>
        <v>266</v>
      </c>
      <c r="O224" s="354">
        <f t="shared" si="72"/>
        <v>261</v>
      </c>
      <c r="P224" s="354">
        <f t="shared" si="73"/>
        <v>237</v>
      </c>
      <c r="Q224" s="354">
        <f t="shared" si="74"/>
        <v>190</v>
      </c>
      <c r="R224" s="354">
        <f t="shared" si="75"/>
        <v>0</v>
      </c>
    </row>
    <row r="225" spans="1:18" ht="16.5" customHeight="1">
      <c r="A225" s="108">
        <v>218</v>
      </c>
      <c r="B225" s="108"/>
      <c r="C225" s="92" t="s">
        <v>929</v>
      </c>
      <c r="D225" s="116" t="s">
        <v>744</v>
      </c>
      <c r="E225" s="351">
        <v>430</v>
      </c>
      <c r="F225" s="318">
        <f t="shared" si="59"/>
        <v>107</v>
      </c>
      <c r="G225" s="106"/>
      <c r="H225" s="24" t="s">
        <v>2908</v>
      </c>
      <c r="I225" s="22" t="s">
        <v>2905</v>
      </c>
      <c r="J225" s="116"/>
      <c r="K225" s="319">
        <f t="shared" si="68"/>
        <v>319</v>
      </c>
      <c r="L225" s="319">
        <f t="shared" si="69"/>
        <v>310</v>
      </c>
      <c r="M225" s="319">
        <f t="shared" si="70"/>
        <v>304</v>
      </c>
      <c r="N225" s="319">
        <f t="shared" si="71"/>
        <v>299</v>
      </c>
      <c r="O225" s="319">
        <f t="shared" si="72"/>
        <v>294</v>
      </c>
      <c r="P225" s="319">
        <f t="shared" si="73"/>
        <v>267</v>
      </c>
      <c r="Q225" s="319">
        <f t="shared" si="74"/>
        <v>214</v>
      </c>
      <c r="R225" s="319">
        <f t="shared" si="75"/>
        <v>0</v>
      </c>
    </row>
    <row r="226" spans="1:18" ht="16.5" customHeight="1">
      <c r="A226" s="344">
        <v>219</v>
      </c>
      <c r="B226" s="344"/>
      <c r="C226" s="345" t="s">
        <v>930</v>
      </c>
      <c r="D226" s="346" t="s">
        <v>2507</v>
      </c>
      <c r="E226" s="352">
        <v>380</v>
      </c>
      <c r="F226" s="353">
        <f t="shared" si="59"/>
        <v>95</v>
      </c>
      <c r="G226" s="349"/>
      <c r="H226" s="78" t="s">
        <v>2911</v>
      </c>
      <c r="I226" s="69" t="s">
        <v>2903</v>
      </c>
      <c r="J226" s="346"/>
      <c r="K226" s="354">
        <f t="shared" si="68"/>
        <v>283</v>
      </c>
      <c r="L226" s="354">
        <f t="shared" si="69"/>
        <v>275</v>
      </c>
      <c r="M226" s="354">
        <f t="shared" si="70"/>
        <v>270</v>
      </c>
      <c r="N226" s="354">
        <f t="shared" si="71"/>
        <v>266</v>
      </c>
      <c r="O226" s="354">
        <f t="shared" si="72"/>
        <v>261</v>
      </c>
      <c r="P226" s="354">
        <f t="shared" si="73"/>
        <v>237</v>
      </c>
      <c r="Q226" s="354">
        <f t="shared" si="74"/>
        <v>190</v>
      </c>
      <c r="R226" s="354">
        <f t="shared" si="75"/>
        <v>0</v>
      </c>
    </row>
    <row r="227" spans="1:18" ht="16.5" customHeight="1">
      <c r="A227" s="108">
        <v>220</v>
      </c>
      <c r="B227" s="108"/>
      <c r="C227" s="92" t="s">
        <v>931</v>
      </c>
      <c r="D227" s="116" t="s">
        <v>744</v>
      </c>
      <c r="E227" s="351">
        <v>350</v>
      </c>
      <c r="F227" s="318">
        <f t="shared" si="59"/>
        <v>87</v>
      </c>
      <c r="G227" s="106"/>
      <c r="H227" s="24" t="s">
        <v>2908</v>
      </c>
      <c r="I227" s="22" t="s">
        <v>2905</v>
      </c>
      <c r="J227" s="116"/>
      <c r="K227" s="319">
        <f t="shared" si="68"/>
        <v>259</v>
      </c>
      <c r="L227" s="319">
        <f t="shared" si="69"/>
        <v>252</v>
      </c>
      <c r="M227" s="319">
        <f t="shared" si="70"/>
        <v>247</v>
      </c>
      <c r="N227" s="319">
        <f t="shared" si="71"/>
        <v>243</v>
      </c>
      <c r="O227" s="319">
        <f t="shared" si="72"/>
        <v>239</v>
      </c>
      <c r="P227" s="319">
        <f t="shared" si="73"/>
        <v>217</v>
      </c>
      <c r="Q227" s="319">
        <f t="shared" si="74"/>
        <v>174</v>
      </c>
      <c r="R227" s="319">
        <f t="shared" si="75"/>
        <v>0</v>
      </c>
    </row>
    <row r="228" spans="1:18" ht="16.5" customHeight="1">
      <c r="A228" s="344">
        <v>221</v>
      </c>
      <c r="B228" s="344"/>
      <c r="C228" s="345" t="s">
        <v>932</v>
      </c>
      <c r="D228" s="346" t="s">
        <v>744</v>
      </c>
      <c r="E228" s="352">
        <v>350</v>
      </c>
      <c r="F228" s="353">
        <f t="shared" si="59"/>
        <v>87</v>
      </c>
      <c r="G228" s="349"/>
      <c r="H228" s="73" t="s">
        <v>558</v>
      </c>
      <c r="I228" s="81" t="s">
        <v>2912</v>
      </c>
      <c r="J228" s="346"/>
      <c r="K228" s="354">
        <f t="shared" si="68"/>
        <v>259</v>
      </c>
      <c r="L228" s="354">
        <f t="shared" si="69"/>
        <v>252</v>
      </c>
      <c r="M228" s="354">
        <f t="shared" si="70"/>
        <v>247</v>
      </c>
      <c r="N228" s="354">
        <f t="shared" si="71"/>
        <v>243</v>
      </c>
      <c r="O228" s="354">
        <f t="shared" si="72"/>
        <v>239</v>
      </c>
      <c r="P228" s="354">
        <f t="shared" si="73"/>
        <v>217</v>
      </c>
      <c r="Q228" s="354">
        <f t="shared" si="74"/>
        <v>174</v>
      </c>
      <c r="R228" s="354">
        <f t="shared" si="75"/>
        <v>0</v>
      </c>
    </row>
    <row r="229" spans="1:18" ht="16.5" customHeight="1">
      <c r="A229" s="108">
        <v>222</v>
      </c>
      <c r="B229" s="108"/>
      <c r="C229" s="92" t="s">
        <v>2497</v>
      </c>
      <c r="D229" s="116" t="s">
        <v>2507</v>
      </c>
      <c r="E229" s="351">
        <v>350</v>
      </c>
      <c r="F229" s="318">
        <f t="shared" si="59"/>
        <v>87</v>
      </c>
      <c r="G229" s="106"/>
      <c r="H229" s="27" t="s">
        <v>556</v>
      </c>
      <c r="I229" s="78" t="s">
        <v>2911</v>
      </c>
      <c r="J229" s="116" t="s">
        <v>2499</v>
      </c>
      <c r="K229" s="319">
        <f t="shared" si="68"/>
        <v>259</v>
      </c>
      <c r="L229" s="319">
        <f t="shared" si="69"/>
        <v>252</v>
      </c>
      <c r="M229" s="319">
        <f t="shared" si="70"/>
        <v>247</v>
      </c>
      <c r="N229" s="319">
        <f t="shared" si="71"/>
        <v>243</v>
      </c>
      <c r="O229" s="319">
        <f t="shared" si="72"/>
        <v>239</v>
      </c>
      <c r="P229" s="319">
        <f t="shared" si="73"/>
        <v>217</v>
      </c>
      <c r="Q229" s="319">
        <f t="shared" si="74"/>
        <v>174</v>
      </c>
      <c r="R229" s="319">
        <f t="shared" si="75"/>
        <v>0</v>
      </c>
    </row>
    <row r="230" spans="1:18" ht="16.5" customHeight="1">
      <c r="A230" s="344">
        <v>223</v>
      </c>
      <c r="B230" s="344"/>
      <c r="C230" s="345" t="s">
        <v>933</v>
      </c>
      <c r="D230" s="346" t="s">
        <v>2506</v>
      </c>
      <c r="E230" s="352">
        <v>330</v>
      </c>
      <c r="F230" s="353">
        <f t="shared" si="59"/>
        <v>82</v>
      </c>
      <c r="G230" s="349"/>
      <c r="H230" s="26" t="s">
        <v>555</v>
      </c>
      <c r="I230" s="26" t="s">
        <v>555</v>
      </c>
      <c r="J230" s="346" t="s">
        <v>2498</v>
      </c>
      <c r="K230" s="354">
        <f t="shared" si="68"/>
        <v>244</v>
      </c>
      <c r="L230" s="354">
        <f t="shared" si="69"/>
        <v>237</v>
      </c>
      <c r="M230" s="354">
        <f t="shared" si="70"/>
        <v>233</v>
      </c>
      <c r="N230" s="354">
        <f t="shared" si="71"/>
        <v>229</v>
      </c>
      <c r="O230" s="354">
        <f t="shared" si="72"/>
        <v>225</v>
      </c>
      <c r="P230" s="354">
        <f t="shared" si="73"/>
        <v>205</v>
      </c>
      <c r="Q230" s="354">
        <f t="shared" si="74"/>
        <v>164</v>
      </c>
      <c r="R230" s="354">
        <f t="shared" si="75"/>
        <v>0</v>
      </c>
    </row>
    <row r="231" spans="1:18" ht="16.5" customHeight="1">
      <c r="A231" s="108">
        <v>224</v>
      </c>
      <c r="B231" s="108"/>
      <c r="C231" s="92" t="s">
        <v>2441</v>
      </c>
      <c r="D231" s="116" t="s">
        <v>2507</v>
      </c>
      <c r="E231" s="351">
        <v>420</v>
      </c>
      <c r="F231" s="318">
        <f t="shared" si="59"/>
        <v>105</v>
      </c>
      <c r="G231" s="106"/>
      <c r="H231" s="29" t="s">
        <v>2906</v>
      </c>
      <c r="I231" s="29" t="s">
        <v>2906</v>
      </c>
      <c r="J231" s="116" t="s">
        <v>2500</v>
      </c>
      <c r="K231" s="319">
        <f t="shared" si="68"/>
        <v>313</v>
      </c>
      <c r="L231" s="319">
        <f t="shared" si="69"/>
        <v>304</v>
      </c>
      <c r="M231" s="319">
        <f t="shared" si="70"/>
        <v>299</v>
      </c>
      <c r="N231" s="319">
        <f t="shared" si="71"/>
        <v>294</v>
      </c>
      <c r="O231" s="319">
        <f t="shared" si="72"/>
        <v>288</v>
      </c>
      <c r="P231" s="319">
        <f t="shared" si="73"/>
        <v>262</v>
      </c>
      <c r="Q231" s="319">
        <f t="shared" si="74"/>
        <v>210</v>
      </c>
      <c r="R231" s="319">
        <f t="shared" si="75"/>
        <v>0</v>
      </c>
    </row>
    <row r="232" spans="1:18" ht="16.5" customHeight="1">
      <c r="A232" s="344">
        <v>225</v>
      </c>
      <c r="B232" s="344"/>
      <c r="C232" s="345" t="s">
        <v>2443</v>
      </c>
      <c r="D232" s="346" t="s">
        <v>2507</v>
      </c>
      <c r="E232" s="352">
        <v>420</v>
      </c>
      <c r="F232" s="353">
        <f t="shared" si="59"/>
        <v>105</v>
      </c>
      <c r="G232" s="349"/>
      <c r="H232" s="23" t="s">
        <v>2900</v>
      </c>
      <c r="I232" s="23" t="s">
        <v>2900</v>
      </c>
      <c r="J232" s="346" t="s">
        <v>2500</v>
      </c>
      <c r="K232" s="354">
        <f t="shared" si="68"/>
        <v>313</v>
      </c>
      <c r="L232" s="354">
        <f t="shared" si="69"/>
        <v>304</v>
      </c>
      <c r="M232" s="354">
        <f t="shared" si="70"/>
        <v>299</v>
      </c>
      <c r="N232" s="354">
        <f t="shared" si="71"/>
        <v>294</v>
      </c>
      <c r="O232" s="354">
        <f t="shared" si="72"/>
        <v>288</v>
      </c>
      <c r="P232" s="354">
        <f t="shared" si="73"/>
        <v>262</v>
      </c>
      <c r="Q232" s="354">
        <f t="shared" si="74"/>
        <v>210</v>
      </c>
      <c r="R232" s="354">
        <f t="shared" si="75"/>
        <v>0</v>
      </c>
    </row>
    <row r="233" spans="1:18" ht="16.5" customHeight="1">
      <c r="A233" s="108">
        <v>226</v>
      </c>
      <c r="B233" s="108"/>
      <c r="C233" s="92" t="s">
        <v>934</v>
      </c>
      <c r="D233" s="116" t="s">
        <v>748</v>
      </c>
      <c r="E233" s="351">
        <v>350</v>
      </c>
      <c r="F233" s="318">
        <f t="shared" si="59"/>
        <v>87</v>
      </c>
      <c r="G233" s="106"/>
      <c r="H233" s="20" t="s">
        <v>2909</v>
      </c>
      <c r="I233" s="20" t="s">
        <v>2909</v>
      </c>
      <c r="J233" s="116" t="s">
        <v>2501</v>
      </c>
      <c r="K233" s="319">
        <f t="shared" si="68"/>
        <v>259</v>
      </c>
      <c r="L233" s="319">
        <f t="shared" si="69"/>
        <v>252</v>
      </c>
      <c r="M233" s="319">
        <f t="shared" si="70"/>
        <v>247</v>
      </c>
      <c r="N233" s="319">
        <f t="shared" si="71"/>
        <v>243</v>
      </c>
      <c r="O233" s="319">
        <f t="shared" si="72"/>
        <v>239</v>
      </c>
      <c r="P233" s="319">
        <f t="shared" si="73"/>
        <v>217</v>
      </c>
      <c r="Q233" s="319">
        <f t="shared" si="74"/>
        <v>174</v>
      </c>
      <c r="R233" s="319">
        <f t="shared" si="75"/>
        <v>0</v>
      </c>
    </row>
    <row r="234" spans="1:18" ht="16.5" customHeight="1">
      <c r="A234" s="344">
        <v>227</v>
      </c>
      <c r="B234" s="344"/>
      <c r="C234" s="345" t="s">
        <v>935</v>
      </c>
      <c r="D234" s="346" t="s">
        <v>744</v>
      </c>
      <c r="E234" s="352">
        <v>350</v>
      </c>
      <c r="F234" s="353">
        <f t="shared" si="59"/>
        <v>87</v>
      </c>
      <c r="G234" s="349"/>
      <c r="H234" s="29" t="s">
        <v>2906</v>
      </c>
      <c r="I234" s="22" t="s">
        <v>2905</v>
      </c>
      <c r="J234" s="346" t="s">
        <v>2499</v>
      </c>
      <c r="K234" s="354">
        <f t="shared" si="68"/>
        <v>259</v>
      </c>
      <c r="L234" s="354">
        <f t="shared" si="69"/>
        <v>252</v>
      </c>
      <c r="M234" s="354">
        <f t="shared" si="70"/>
        <v>247</v>
      </c>
      <c r="N234" s="354">
        <f t="shared" si="71"/>
        <v>243</v>
      </c>
      <c r="O234" s="354">
        <f t="shared" si="72"/>
        <v>239</v>
      </c>
      <c r="P234" s="354">
        <f t="shared" si="73"/>
        <v>217</v>
      </c>
      <c r="Q234" s="354">
        <f t="shared" si="74"/>
        <v>174</v>
      </c>
      <c r="R234" s="354">
        <f t="shared" si="75"/>
        <v>0</v>
      </c>
    </row>
    <row r="235" spans="1:18" ht="16.5" customHeight="1">
      <c r="A235" s="108">
        <v>228</v>
      </c>
      <c r="B235" s="108"/>
      <c r="C235" s="92" t="s">
        <v>936</v>
      </c>
      <c r="D235" s="116" t="s">
        <v>748</v>
      </c>
      <c r="E235" s="351">
        <v>380</v>
      </c>
      <c r="F235" s="318">
        <f t="shared" si="59"/>
        <v>95</v>
      </c>
      <c r="G235" s="106"/>
      <c r="H235" s="29" t="s">
        <v>2906</v>
      </c>
      <c r="I235" s="68" t="s">
        <v>2902</v>
      </c>
      <c r="J235" s="116"/>
      <c r="K235" s="319">
        <f t="shared" si="68"/>
        <v>283</v>
      </c>
      <c r="L235" s="319">
        <f t="shared" si="69"/>
        <v>275</v>
      </c>
      <c r="M235" s="319">
        <f t="shared" si="70"/>
        <v>270</v>
      </c>
      <c r="N235" s="319">
        <f t="shared" si="71"/>
        <v>266</v>
      </c>
      <c r="O235" s="319">
        <f t="shared" si="72"/>
        <v>261</v>
      </c>
      <c r="P235" s="319">
        <f t="shared" si="73"/>
        <v>237</v>
      </c>
      <c r="Q235" s="319">
        <f t="shared" si="74"/>
        <v>190</v>
      </c>
      <c r="R235" s="319">
        <f t="shared" si="75"/>
        <v>0</v>
      </c>
    </row>
    <row r="236" spans="1:18" ht="16.5" customHeight="1">
      <c r="A236" s="344">
        <v>229</v>
      </c>
      <c r="B236" s="344"/>
      <c r="C236" s="345" t="s">
        <v>937</v>
      </c>
      <c r="D236" s="346" t="s">
        <v>2507</v>
      </c>
      <c r="E236" s="352">
        <v>360</v>
      </c>
      <c r="F236" s="353">
        <f t="shared" si="59"/>
        <v>90</v>
      </c>
      <c r="G236" s="349"/>
      <c r="H236" s="25" t="s">
        <v>2901</v>
      </c>
      <c r="I236" s="78" t="s">
        <v>2911</v>
      </c>
      <c r="J236" s="346"/>
      <c r="K236" s="354">
        <f t="shared" si="68"/>
        <v>268</v>
      </c>
      <c r="L236" s="354">
        <f t="shared" si="69"/>
        <v>261</v>
      </c>
      <c r="M236" s="354">
        <f t="shared" si="70"/>
        <v>256</v>
      </c>
      <c r="N236" s="354">
        <f t="shared" si="71"/>
        <v>252</v>
      </c>
      <c r="O236" s="354">
        <f t="shared" si="72"/>
        <v>247</v>
      </c>
      <c r="P236" s="354">
        <f t="shared" si="73"/>
        <v>225</v>
      </c>
      <c r="Q236" s="354">
        <f t="shared" si="74"/>
        <v>180</v>
      </c>
      <c r="R236" s="354">
        <f t="shared" si="75"/>
        <v>0</v>
      </c>
    </row>
    <row r="237" spans="1:18" ht="16.5" customHeight="1">
      <c r="A237" s="108">
        <v>230</v>
      </c>
      <c r="B237" s="108"/>
      <c r="C237" s="92" t="s">
        <v>938</v>
      </c>
      <c r="D237" s="116" t="s">
        <v>748</v>
      </c>
      <c r="E237" s="351">
        <v>320</v>
      </c>
      <c r="F237" s="318">
        <f t="shared" si="59"/>
        <v>80</v>
      </c>
      <c r="G237" s="106"/>
      <c r="H237" s="25" t="s">
        <v>2901</v>
      </c>
      <c r="I237" s="68" t="s">
        <v>2902</v>
      </c>
      <c r="J237" s="116"/>
      <c r="K237" s="319">
        <f t="shared" si="68"/>
        <v>238</v>
      </c>
      <c r="L237" s="319">
        <f t="shared" si="69"/>
        <v>232</v>
      </c>
      <c r="M237" s="319">
        <f t="shared" si="70"/>
        <v>228</v>
      </c>
      <c r="N237" s="319">
        <f t="shared" si="71"/>
        <v>224</v>
      </c>
      <c r="O237" s="319">
        <f t="shared" si="72"/>
        <v>220</v>
      </c>
      <c r="P237" s="319">
        <f t="shared" si="73"/>
        <v>200</v>
      </c>
      <c r="Q237" s="319">
        <f t="shared" si="74"/>
        <v>160</v>
      </c>
      <c r="R237" s="319">
        <f t="shared" si="75"/>
        <v>0</v>
      </c>
    </row>
    <row r="238" spans="1:18" ht="16.5" customHeight="1">
      <c r="A238" s="344">
        <v>231</v>
      </c>
      <c r="B238" s="344"/>
      <c r="C238" s="345" t="s">
        <v>939</v>
      </c>
      <c r="D238" s="346" t="s">
        <v>760</v>
      </c>
      <c r="E238" s="352">
        <v>320</v>
      </c>
      <c r="F238" s="353">
        <f t="shared" si="59"/>
        <v>80</v>
      </c>
      <c r="G238" s="349"/>
      <c r="H238" s="20" t="s">
        <v>2909</v>
      </c>
      <c r="I238" s="22" t="s">
        <v>2905</v>
      </c>
      <c r="J238" s="346"/>
      <c r="K238" s="354">
        <f t="shared" si="68"/>
        <v>238</v>
      </c>
      <c r="L238" s="354">
        <f t="shared" si="69"/>
        <v>232</v>
      </c>
      <c r="M238" s="354">
        <f t="shared" si="70"/>
        <v>228</v>
      </c>
      <c r="N238" s="354">
        <f t="shared" si="71"/>
        <v>224</v>
      </c>
      <c r="O238" s="354">
        <f t="shared" si="72"/>
        <v>220</v>
      </c>
      <c r="P238" s="354">
        <f t="shared" si="73"/>
        <v>200</v>
      </c>
      <c r="Q238" s="354">
        <f t="shared" si="74"/>
        <v>160</v>
      </c>
      <c r="R238" s="354">
        <f t="shared" si="75"/>
        <v>0</v>
      </c>
    </row>
    <row r="239" spans="1:18" ht="16.5" customHeight="1">
      <c r="A239" s="108">
        <v>232</v>
      </c>
      <c r="B239" s="108"/>
      <c r="C239" s="92" t="s">
        <v>940</v>
      </c>
      <c r="D239" s="116" t="s">
        <v>760</v>
      </c>
      <c r="E239" s="351">
        <v>360</v>
      </c>
      <c r="F239" s="318">
        <f t="shared" si="59"/>
        <v>90</v>
      </c>
      <c r="G239" s="106"/>
      <c r="H239" s="22" t="s">
        <v>2905</v>
      </c>
      <c r="I239" s="81" t="s">
        <v>2912</v>
      </c>
      <c r="J239" s="116"/>
      <c r="K239" s="319">
        <f t="shared" si="68"/>
        <v>268</v>
      </c>
      <c r="L239" s="319">
        <f t="shared" si="69"/>
        <v>261</v>
      </c>
      <c r="M239" s="319">
        <f t="shared" si="70"/>
        <v>256</v>
      </c>
      <c r="N239" s="319">
        <f t="shared" si="71"/>
        <v>252</v>
      </c>
      <c r="O239" s="319">
        <f t="shared" si="72"/>
        <v>247</v>
      </c>
      <c r="P239" s="319">
        <f t="shared" si="73"/>
        <v>225</v>
      </c>
      <c r="Q239" s="319">
        <f t="shared" si="74"/>
        <v>180</v>
      </c>
      <c r="R239" s="319">
        <f t="shared" si="75"/>
        <v>0</v>
      </c>
    </row>
    <row r="240" spans="1:18" ht="16.5" customHeight="1">
      <c r="A240" s="344">
        <v>233</v>
      </c>
      <c r="B240" s="344"/>
      <c r="C240" s="345" t="s">
        <v>941</v>
      </c>
      <c r="D240" s="346" t="s">
        <v>748</v>
      </c>
      <c r="E240" s="352">
        <v>340</v>
      </c>
      <c r="F240" s="353">
        <f t="shared" si="59"/>
        <v>85</v>
      </c>
      <c r="G240" s="349"/>
      <c r="H240" s="23" t="s">
        <v>2900</v>
      </c>
      <c r="I240" s="68" t="s">
        <v>2902</v>
      </c>
      <c r="J240" s="346"/>
      <c r="K240" s="354">
        <f t="shared" si="68"/>
        <v>253</v>
      </c>
      <c r="L240" s="354">
        <f t="shared" si="69"/>
        <v>246</v>
      </c>
      <c r="M240" s="354">
        <f t="shared" si="70"/>
        <v>242</v>
      </c>
      <c r="N240" s="354">
        <f t="shared" si="71"/>
        <v>238</v>
      </c>
      <c r="O240" s="354">
        <f t="shared" si="72"/>
        <v>233</v>
      </c>
      <c r="P240" s="354">
        <f t="shared" si="73"/>
        <v>212</v>
      </c>
      <c r="Q240" s="354">
        <f t="shared" si="74"/>
        <v>170</v>
      </c>
      <c r="R240" s="354">
        <f t="shared" si="75"/>
        <v>0</v>
      </c>
    </row>
    <row r="241" spans="1:18" ht="16.5" customHeight="1">
      <c r="A241" s="108">
        <v>234</v>
      </c>
      <c r="B241" s="108"/>
      <c r="C241" s="92" t="s">
        <v>942</v>
      </c>
      <c r="D241" s="116" t="s">
        <v>748</v>
      </c>
      <c r="E241" s="351">
        <v>420</v>
      </c>
      <c r="F241" s="318">
        <f t="shared" si="59"/>
        <v>105</v>
      </c>
      <c r="G241" s="106"/>
      <c r="H241" s="23" t="s">
        <v>2900</v>
      </c>
      <c r="I241" s="25" t="s">
        <v>2901</v>
      </c>
      <c r="J241" s="116"/>
      <c r="K241" s="319">
        <f t="shared" si="68"/>
        <v>313</v>
      </c>
      <c r="L241" s="319">
        <f t="shared" si="69"/>
        <v>304</v>
      </c>
      <c r="M241" s="319">
        <f t="shared" si="70"/>
        <v>299</v>
      </c>
      <c r="N241" s="319">
        <f t="shared" si="71"/>
        <v>294</v>
      </c>
      <c r="O241" s="319">
        <f t="shared" si="72"/>
        <v>288</v>
      </c>
      <c r="P241" s="319">
        <f t="shared" si="73"/>
        <v>262</v>
      </c>
      <c r="Q241" s="319">
        <f t="shared" si="74"/>
        <v>210</v>
      </c>
      <c r="R241" s="319">
        <f t="shared" si="75"/>
        <v>0</v>
      </c>
    </row>
    <row r="242" spans="1:18" ht="16.5" customHeight="1">
      <c r="A242" s="344">
        <v>235</v>
      </c>
      <c r="B242" s="344"/>
      <c r="C242" s="345" t="s">
        <v>943</v>
      </c>
      <c r="D242" s="346" t="s">
        <v>2510</v>
      </c>
      <c r="E242" s="352">
        <v>420</v>
      </c>
      <c r="F242" s="353">
        <f t="shared" si="59"/>
        <v>105</v>
      </c>
      <c r="G242" s="349"/>
      <c r="H242" s="78" t="s">
        <v>2911</v>
      </c>
      <c r="I242" s="68" t="s">
        <v>2902</v>
      </c>
      <c r="J242" s="346" t="s">
        <v>2498</v>
      </c>
      <c r="K242" s="354">
        <f t="shared" si="68"/>
        <v>313</v>
      </c>
      <c r="L242" s="354">
        <f t="shared" si="69"/>
        <v>304</v>
      </c>
      <c r="M242" s="354">
        <f t="shared" si="70"/>
        <v>299</v>
      </c>
      <c r="N242" s="354">
        <f t="shared" si="71"/>
        <v>294</v>
      </c>
      <c r="O242" s="354">
        <f t="shared" si="72"/>
        <v>288</v>
      </c>
      <c r="P242" s="354">
        <f t="shared" si="73"/>
        <v>262</v>
      </c>
      <c r="Q242" s="354">
        <f t="shared" si="74"/>
        <v>210</v>
      </c>
      <c r="R242" s="354">
        <f t="shared" si="75"/>
        <v>0</v>
      </c>
    </row>
    <row r="243" spans="1:18" ht="16.5" customHeight="1">
      <c r="A243" s="108">
        <v>236</v>
      </c>
      <c r="B243" s="108"/>
      <c r="C243" s="92" t="s">
        <v>944</v>
      </c>
      <c r="D243" s="116" t="s">
        <v>760</v>
      </c>
      <c r="E243" s="351">
        <v>300</v>
      </c>
      <c r="F243" s="318">
        <f t="shared" si="59"/>
        <v>75</v>
      </c>
      <c r="G243" s="106"/>
      <c r="H243" s="22" t="s">
        <v>2905</v>
      </c>
      <c r="I243" s="22" t="s">
        <v>2905</v>
      </c>
      <c r="J243" s="116"/>
      <c r="K243" s="319">
        <f t="shared" si="68"/>
        <v>223</v>
      </c>
      <c r="L243" s="319">
        <f t="shared" si="69"/>
        <v>217</v>
      </c>
      <c r="M243" s="319">
        <f t="shared" si="70"/>
        <v>213</v>
      </c>
      <c r="N243" s="319">
        <f t="shared" si="71"/>
        <v>210</v>
      </c>
      <c r="O243" s="319">
        <f t="shared" si="72"/>
        <v>206</v>
      </c>
      <c r="P243" s="319">
        <f t="shared" si="73"/>
        <v>187</v>
      </c>
      <c r="Q243" s="319">
        <f t="shared" si="74"/>
        <v>150</v>
      </c>
      <c r="R243" s="319">
        <f t="shared" si="75"/>
        <v>0</v>
      </c>
    </row>
    <row r="244" spans="1:18" ht="16.5" customHeight="1">
      <c r="A244" s="344">
        <v>237</v>
      </c>
      <c r="B244" s="344"/>
      <c r="C244" s="345" t="s">
        <v>945</v>
      </c>
      <c r="D244" s="346" t="s">
        <v>2510</v>
      </c>
      <c r="E244" s="352">
        <v>280</v>
      </c>
      <c r="F244" s="353">
        <f t="shared" si="59"/>
        <v>70</v>
      </c>
      <c r="G244" s="349"/>
      <c r="H244" s="25" t="s">
        <v>2901</v>
      </c>
      <c r="I244" s="22" t="s">
        <v>2905</v>
      </c>
      <c r="J244" s="346"/>
      <c r="K244" s="354">
        <f t="shared" si="68"/>
        <v>208</v>
      </c>
      <c r="L244" s="354">
        <f t="shared" si="69"/>
        <v>203</v>
      </c>
      <c r="M244" s="354">
        <f t="shared" si="70"/>
        <v>199</v>
      </c>
      <c r="N244" s="354">
        <f t="shared" si="71"/>
        <v>196</v>
      </c>
      <c r="O244" s="354">
        <f t="shared" si="72"/>
        <v>192</v>
      </c>
      <c r="P244" s="354">
        <f t="shared" si="73"/>
        <v>175</v>
      </c>
      <c r="Q244" s="354">
        <f t="shared" si="74"/>
        <v>140</v>
      </c>
      <c r="R244" s="354">
        <f t="shared" si="75"/>
        <v>0</v>
      </c>
    </row>
    <row r="245" spans="1:18" ht="16.5" customHeight="1">
      <c r="A245" s="108">
        <v>238</v>
      </c>
      <c r="B245" s="108"/>
      <c r="C245" s="92" t="s">
        <v>946</v>
      </c>
      <c r="D245" s="116" t="s">
        <v>748</v>
      </c>
      <c r="E245" s="351">
        <v>320</v>
      </c>
      <c r="F245" s="318">
        <f t="shared" si="59"/>
        <v>80</v>
      </c>
      <c r="G245" s="106"/>
      <c r="H245" s="25" t="s">
        <v>2901</v>
      </c>
      <c r="I245" s="22" t="s">
        <v>2905</v>
      </c>
      <c r="J245" s="116"/>
      <c r="K245" s="319">
        <f t="shared" si="68"/>
        <v>238</v>
      </c>
      <c r="L245" s="319">
        <f t="shared" si="69"/>
        <v>232</v>
      </c>
      <c r="M245" s="319">
        <f t="shared" si="70"/>
        <v>228</v>
      </c>
      <c r="N245" s="319">
        <f t="shared" si="71"/>
        <v>224</v>
      </c>
      <c r="O245" s="319">
        <f t="shared" si="72"/>
        <v>220</v>
      </c>
      <c r="P245" s="319">
        <f t="shared" si="73"/>
        <v>200</v>
      </c>
      <c r="Q245" s="319">
        <f t="shared" si="74"/>
        <v>160</v>
      </c>
      <c r="R245" s="319">
        <f t="shared" si="75"/>
        <v>0</v>
      </c>
    </row>
    <row r="246" spans="1:18" ht="16.5" customHeight="1">
      <c r="A246" s="344">
        <v>239</v>
      </c>
      <c r="B246" s="344"/>
      <c r="C246" s="345" t="s">
        <v>947</v>
      </c>
      <c r="D246" s="346" t="s">
        <v>821</v>
      </c>
      <c r="E246" s="352">
        <v>180</v>
      </c>
      <c r="F246" s="353">
        <f t="shared" si="59"/>
        <v>45</v>
      </c>
      <c r="G246" s="349"/>
      <c r="H246" s="22" t="s">
        <v>2905</v>
      </c>
      <c r="I246" s="22" t="s">
        <v>2905</v>
      </c>
      <c r="J246" s="346"/>
      <c r="K246" s="354">
        <f t="shared" si="68"/>
        <v>134</v>
      </c>
      <c r="L246" s="354">
        <f t="shared" si="69"/>
        <v>130</v>
      </c>
      <c r="M246" s="354">
        <f t="shared" si="70"/>
        <v>128</v>
      </c>
      <c r="N246" s="354">
        <f t="shared" si="71"/>
        <v>126</v>
      </c>
      <c r="O246" s="354">
        <f t="shared" si="72"/>
        <v>123</v>
      </c>
      <c r="P246" s="354">
        <f t="shared" si="73"/>
        <v>112</v>
      </c>
      <c r="Q246" s="354">
        <f t="shared" si="74"/>
        <v>90</v>
      </c>
      <c r="R246" s="354">
        <f t="shared" si="75"/>
        <v>0</v>
      </c>
    </row>
    <row r="247" spans="1:18" ht="16.5" customHeight="1">
      <c r="A247" s="108">
        <v>240</v>
      </c>
      <c r="B247" s="108"/>
      <c r="C247" s="92" t="s">
        <v>948</v>
      </c>
      <c r="D247" s="116" t="s">
        <v>748</v>
      </c>
      <c r="E247" s="351">
        <v>380</v>
      </c>
      <c r="F247" s="318">
        <f t="shared" si="59"/>
        <v>95</v>
      </c>
      <c r="G247" s="106"/>
      <c r="H247" s="24" t="s">
        <v>2908</v>
      </c>
      <c r="I247" s="68" t="s">
        <v>2902</v>
      </c>
      <c r="J247" s="116"/>
      <c r="K247" s="319">
        <f t="shared" si="68"/>
        <v>283</v>
      </c>
      <c r="L247" s="319">
        <f t="shared" si="69"/>
        <v>275</v>
      </c>
      <c r="M247" s="319">
        <f t="shared" si="70"/>
        <v>270</v>
      </c>
      <c r="N247" s="319">
        <f t="shared" si="71"/>
        <v>266</v>
      </c>
      <c r="O247" s="319">
        <f t="shared" si="72"/>
        <v>261</v>
      </c>
      <c r="P247" s="319">
        <f t="shared" si="73"/>
        <v>237</v>
      </c>
      <c r="Q247" s="319">
        <f t="shared" si="74"/>
        <v>190</v>
      </c>
      <c r="R247" s="319">
        <f t="shared" si="75"/>
        <v>0</v>
      </c>
    </row>
    <row r="248" spans="1:18" ht="16.5" customHeight="1">
      <c r="A248" s="344">
        <v>241</v>
      </c>
      <c r="B248" s="344"/>
      <c r="C248" s="345" t="s">
        <v>949</v>
      </c>
      <c r="D248" s="346" t="s">
        <v>744</v>
      </c>
      <c r="E248" s="352">
        <v>320</v>
      </c>
      <c r="F248" s="353">
        <f t="shared" si="59"/>
        <v>80</v>
      </c>
      <c r="G248" s="349"/>
      <c r="H248" s="22" t="s">
        <v>2905</v>
      </c>
      <c r="I248" s="23" t="s">
        <v>2900</v>
      </c>
      <c r="J248" s="346"/>
      <c r="K248" s="354">
        <f t="shared" si="68"/>
        <v>238</v>
      </c>
      <c r="L248" s="354">
        <f t="shared" si="69"/>
        <v>232</v>
      </c>
      <c r="M248" s="354">
        <f t="shared" si="70"/>
        <v>228</v>
      </c>
      <c r="N248" s="354">
        <f t="shared" si="71"/>
        <v>224</v>
      </c>
      <c r="O248" s="354">
        <f t="shared" si="72"/>
        <v>220</v>
      </c>
      <c r="P248" s="354">
        <f t="shared" si="73"/>
        <v>200</v>
      </c>
      <c r="Q248" s="354">
        <f t="shared" si="74"/>
        <v>160</v>
      </c>
      <c r="R248" s="354">
        <f t="shared" si="75"/>
        <v>0</v>
      </c>
    </row>
    <row r="249" spans="1:18" ht="16.5" customHeight="1">
      <c r="A249" s="108">
        <v>242</v>
      </c>
      <c r="B249" s="108"/>
      <c r="C249" s="92" t="s">
        <v>950</v>
      </c>
      <c r="D249" s="116" t="s">
        <v>2506</v>
      </c>
      <c r="E249" s="351">
        <v>240</v>
      </c>
      <c r="F249" s="318">
        <f t="shared" si="59"/>
        <v>60</v>
      </c>
      <c r="G249" s="106"/>
      <c r="H249" s="29" t="s">
        <v>2906</v>
      </c>
      <c r="I249" s="24" t="s">
        <v>2908</v>
      </c>
      <c r="J249" s="116"/>
      <c r="K249" s="319">
        <f t="shared" si="68"/>
        <v>179</v>
      </c>
      <c r="L249" s="319">
        <f t="shared" si="69"/>
        <v>174</v>
      </c>
      <c r="M249" s="319">
        <f t="shared" si="70"/>
        <v>171</v>
      </c>
      <c r="N249" s="319">
        <f t="shared" si="71"/>
        <v>168</v>
      </c>
      <c r="O249" s="319">
        <f t="shared" si="72"/>
        <v>165</v>
      </c>
      <c r="P249" s="319">
        <f t="shared" si="73"/>
        <v>150</v>
      </c>
      <c r="Q249" s="319">
        <f t="shared" si="74"/>
        <v>120</v>
      </c>
      <c r="R249" s="319">
        <f t="shared" si="75"/>
        <v>0</v>
      </c>
    </row>
    <row r="250" spans="1:18" ht="16.5" customHeight="1">
      <c r="A250" s="344">
        <v>243</v>
      </c>
      <c r="B250" s="344"/>
      <c r="C250" s="345" t="s">
        <v>951</v>
      </c>
      <c r="D250" s="346" t="s">
        <v>730</v>
      </c>
      <c r="E250" s="352">
        <v>280</v>
      </c>
      <c r="F250" s="353">
        <f t="shared" si="59"/>
        <v>70</v>
      </c>
      <c r="G250" s="349"/>
      <c r="H250" s="20" t="s">
        <v>2909</v>
      </c>
      <c r="I250" s="20" t="s">
        <v>2909</v>
      </c>
      <c r="J250" s="346"/>
      <c r="K250" s="354">
        <f t="shared" si="68"/>
        <v>208</v>
      </c>
      <c r="L250" s="354">
        <f t="shared" si="69"/>
        <v>203</v>
      </c>
      <c r="M250" s="354">
        <f t="shared" si="70"/>
        <v>199</v>
      </c>
      <c r="N250" s="354">
        <f t="shared" si="71"/>
        <v>196</v>
      </c>
      <c r="O250" s="354">
        <f t="shared" si="72"/>
        <v>192</v>
      </c>
      <c r="P250" s="354">
        <f t="shared" si="73"/>
        <v>175</v>
      </c>
      <c r="Q250" s="354">
        <f t="shared" si="74"/>
        <v>140</v>
      </c>
      <c r="R250" s="354">
        <f t="shared" si="75"/>
        <v>0</v>
      </c>
    </row>
    <row r="251" spans="1:18" ht="16.5" customHeight="1">
      <c r="A251" s="108">
        <v>244</v>
      </c>
      <c r="B251" s="108"/>
      <c r="C251" s="92" t="s">
        <v>952</v>
      </c>
      <c r="D251" s="116" t="s">
        <v>760</v>
      </c>
      <c r="E251" s="351">
        <v>360</v>
      </c>
      <c r="F251" s="318">
        <f t="shared" si="59"/>
        <v>90</v>
      </c>
      <c r="G251" s="106"/>
      <c r="H251" s="24" t="s">
        <v>2908</v>
      </c>
      <c r="I251" s="22" t="s">
        <v>2905</v>
      </c>
      <c r="J251" s="116"/>
      <c r="K251" s="319">
        <f t="shared" si="68"/>
        <v>268</v>
      </c>
      <c r="L251" s="319">
        <f t="shared" si="69"/>
        <v>261</v>
      </c>
      <c r="M251" s="319">
        <f t="shared" si="70"/>
        <v>256</v>
      </c>
      <c r="N251" s="319">
        <f t="shared" si="71"/>
        <v>252</v>
      </c>
      <c r="O251" s="319">
        <f t="shared" si="72"/>
        <v>247</v>
      </c>
      <c r="P251" s="319">
        <f t="shared" si="73"/>
        <v>225</v>
      </c>
      <c r="Q251" s="319">
        <f t="shared" si="74"/>
        <v>180</v>
      </c>
      <c r="R251" s="319">
        <f t="shared" si="75"/>
        <v>0</v>
      </c>
    </row>
    <row r="252" spans="1:18" ht="16.5" customHeight="1">
      <c r="A252" s="344">
        <v>245</v>
      </c>
      <c r="B252" s="344"/>
      <c r="C252" s="345" t="s">
        <v>953</v>
      </c>
      <c r="D252" s="346" t="s">
        <v>748</v>
      </c>
      <c r="E252" s="352">
        <v>350</v>
      </c>
      <c r="F252" s="353">
        <f t="shared" si="59"/>
        <v>87</v>
      </c>
      <c r="G252" s="349"/>
      <c r="H252" s="25" t="s">
        <v>2901</v>
      </c>
      <c r="I252" s="22" t="s">
        <v>2905</v>
      </c>
      <c r="J252" s="346" t="s">
        <v>2499</v>
      </c>
      <c r="K252" s="354">
        <f t="shared" si="68"/>
        <v>259</v>
      </c>
      <c r="L252" s="354">
        <f t="shared" si="69"/>
        <v>252</v>
      </c>
      <c r="M252" s="354">
        <f t="shared" si="70"/>
        <v>247</v>
      </c>
      <c r="N252" s="354">
        <f t="shared" si="71"/>
        <v>243</v>
      </c>
      <c r="O252" s="354">
        <f t="shared" si="72"/>
        <v>239</v>
      </c>
      <c r="P252" s="354">
        <f t="shared" si="73"/>
        <v>217</v>
      </c>
      <c r="Q252" s="354">
        <f t="shared" si="74"/>
        <v>174</v>
      </c>
      <c r="R252" s="354">
        <f t="shared" si="75"/>
        <v>0</v>
      </c>
    </row>
    <row r="253" spans="1:18" ht="16.5" customHeight="1">
      <c r="A253" s="108">
        <v>246</v>
      </c>
      <c r="B253" s="108"/>
      <c r="C253" s="92" t="s">
        <v>954</v>
      </c>
      <c r="D253" s="116" t="s">
        <v>2506</v>
      </c>
      <c r="E253" s="351">
        <v>520</v>
      </c>
      <c r="F253" s="318">
        <f t="shared" si="59"/>
        <v>130</v>
      </c>
      <c r="G253" s="106"/>
      <c r="H253" s="29" t="s">
        <v>2906</v>
      </c>
      <c r="I253" s="81" t="s">
        <v>2912</v>
      </c>
      <c r="J253" s="116"/>
      <c r="K253" s="319">
        <f t="shared" si="68"/>
        <v>387</v>
      </c>
      <c r="L253" s="319">
        <f t="shared" si="69"/>
        <v>377</v>
      </c>
      <c r="M253" s="319">
        <f t="shared" si="70"/>
        <v>370</v>
      </c>
      <c r="N253" s="319">
        <f t="shared" si="71"/>
        <v>364</v>
      </c>
      <c r="O253" s="319">
        <f t="shared" si="72"/>
        <v>357</v>
      </c>
      <c r="P253" s="319">
        <f t="shared" si="73"/>
        <v>325</v>
      </c>
      <c r="Q253" s="319">
        <f t="shared" si="74"/>
        <v>260</v>
      </c>
      <c r="R253" s="319">
        <f t="shared" si="75"/>
        <v>0</v>
      </c>
    </row>
    <row r="254" spans="1:18" ht="16.5" customHeight="1">
      <c r="A254" s="344">
        <v>247</v>
      </c>
      <c r="B254" s="344"/>
      <c r="C254" s="345" t="s">
        <v>955</v>
      </c>
      <c r="D254" s="346" t="s">
        <v>748</v>
      </c>
      <c r="E254" s="352">
        <v>7600</v>
      </c>
      <c r="F254" s="353">
        <f t="shared" si="59"/>
        <v>1900</v>
      </c>
      <c r="G254" s="349" t="s">
        <v>2338</v>
      </c>
      <c r="H254" s="25" t="s">
        <v>2901</v>
      </c>
      <c r="I254" s="25" t="s">
        <v>2901</v>
      </c>
      <c r="J254" s="346" t="s">
        <v>2501</v>
      </c>
      <c r="K254" s="350" t="s">
        <v>732</v>
      </c>
      <c r="L254" s="350" t="s">
        <v>732</v>
      </c>
      <c r="M254" s="350" t="s">
        <v>732</v>
      </c>
      <c r="N254" s="350" t="s">
        <v>732</v>
      </c>
      <c r="O254" s="350" t="s">
        <v>732</v>
      </c>
      <c r="P254" s="350" t="s">
        <v>732</v>
      </c>
      <c r="Q254" s="350" t="s">
        <v>732</v>
      </c>
      <c r="R254" s="350" t="s">
        <v>732</v>
      </c>
    </row>
    <row r="255" spans="1:18" ht="16.5" customHeight="1">
      <c r="A255" s="108">
        <v>248</v>
      </c>
      <c r="B255" s="108"/>
      <c r="C255" s="92" t="s">
        <v>956</v>
      </c>
      <c r="D255" s="116" t="s">
        <v>748</v>
      </c>
      <c r="E255" s="351">
        <v>400</v>
      </c>
      <c r="F255" s="318">
        <f t="shared" si="59"/>
        <v>100</v>
      </c>
      <c r="G255" s="106"/>
      <c r="H255" s="69" t="s">
        <v>2903</v>
      </c>
      <c r="I255" s="28" t="s">
        <v>557</v>
      </c>
      <c r="J255" s="116"/>
      <c r="K255" s="319">
        <f>ROUNDDOWN(F255*2.9844,0)</f>
        <v>298</v>
      </c>
      <c r="L255" s="319">
        <f>ROUNDDOWN(F255*2.9,0)</f>
        <v>290</v>
      </c>
      <c r="M255" s="319">
        <f>ROUNDDOWN(F255*2.85,0)</f>
        <v>285</v>
      </c>
      <c r="N255" s="319">
        <f>ROUNDDOWN(F255*2.8,0)</f>
        <v>280</v>
      </c>
      <c r="O255" s="319">
        <f>ROUNDDOWN(F255*2.75,0)</f>
        <v>275</v>
      </c>
      <c r="P255" s="319">
        <f>ROUNDDOWN(F255*2.5,0)</f>
        <v>250</v>
      </c>
      <c r="Q255" s="319">
        <f>ROUNDDOWN(F255*2,0)</f>
        <v>200</v>
      </c>
      <c r="R255" s="319">
        <f>ROUNDDOWN(F255*0,0)</f>
        <v>0</v>
      </c>
    </row>
    <row r="256" spans="1:18" ht="16.5" customHeight="1">
      <c r="A256" s="344">
        <v>249</v>
      </c>
      <c r="B256" s="344"/>
      <c r="C256" s="345" t="s">
        <v>957</v>
      </c>
      <c r="D256" s="346" t="s">
        <v>744</v>
      </c>
      <c r="E256" s="352">
        <v>280</v>
      </c>
      <c r="F256" s="353">
        <f t="shared" si="59"/>
        <v>70</v>
      </c>
      <c r="G256" s="349"/>
      <c r="H256" s="22" t="s">
        <v>2905</v>
      </c>
      <c r="I256" s="27" t="s">
        <v>556</v>
      </c>
      <c r="J256" s="346"/>
      <c r="K256" s="354">
        <f>ROUNDDOWN(F256*2.9844,0)</f>
        <v>208</v>
      </c>
      <c r="L256" s="354">
        <f>ROUNDDOWN(F256*2.9,0)</f>
        <v>203</v>
      </c>
      <c r="M256" s="354">
        <f>ROUNDDOWN(F256*2.85,0)</f>
        <v>199</v>
      </c>
      <c r="N256" s="354">
        <f>ROUNDDOWN(F256*2.8,0)</f>
        <v>196</v>
      </c>
      <c r="O256" s="354">
        <f>ROUNDDOWN(F256*2.75,0)</f>
        <v>192</v>
      </c>
      <c r="P256" s="354">
        <f>ROUNDDOWN(F256*2.5,0)</f>
        <v>175</v>
      </c>
      <c r="Q256" s="354">
        <f>ROUNDDOWN(F256*2,0)</f>
        <v>140</v>
      </c>
      <c r="R256" s="354">
        <f>ROUNDDOWN(F256*0,0)</f>
        <v>0</v>
      </c>
    </row>
    <row r="257" spans="1:18" ht="16.5" customHeight="1">
      <c r="A257" s="108">
        <v>250</v>
      </c>
      <c r="B257" s="108"/>
      <c r="C257" s="92" t="s">
        <v>958</v>
      </c>
      <c r="D257" s="116" t="s">
        <v>2510</v>
      </c>
      <c r="E257" s="351">
        <v>280</v>
      </c>
      <c r="F257" s="318">
        <f t="shared" si="59"/>
        <v>70</v>
      </c>
      <c r="G257" s="106"/>
      <c r="H257" s="22" t="s">
        <v>2905</v>
      </c>
      <c r="I257" s="22" t="s">
        <v>2905</v>
      </c>
      <c r="J257" s="116"/>
      <c r="K257" s="319">
        <f>ROUNDDOWN(F257*2.9844,0)</f>
        <v>208</v>
      </c>
      <c r="L257" s="319">
        <f>ROUNDDOWN(F257*2.9,0)</f>
        <v>203</v>
      </c>
      <c r="M257" s="319">
        <f>ROUNDDOWN(F257*2.85,0)</f>
        <v>199</v>
      </c>
      <c r="N257" s="319">
        <f>ROUNDDOWN(F257*2.8,0)</f>
        <v>196</v>
      </c>
      <c r="O257" s="319">
        <f>ROUNDDOWN(F257*2.75,0)</f>
        <v>192</v>
      </c>
      <c r="P257" s="319">
        <f>ROUNDDOWN(F257*2.5,0)</f>
        <v>175</v>
      </c>
      <c r="Q257" s="319">
        <f>ROUNDDOWN(F257*2,0)</f>
        <v>140</v>
      </c>
      <c r="R257" s="319">
        <f>ROUNDDOWN(F257*0,0)</f>
        <v>0</v>
      </c>
    </row>
    <row r="258" spans="1:18" ht="16.5" customHeight="1">
      <c r="A258" s="344">
        <v>251</v>
      </c>
      <c r="B258" s="344"/>
      <c r="C258" s="345" t="s">
        <v>959</v>
      </c>
      <c r="D258" s="346" t="s">
        <v>744</v>
      </c>
      <c r="E258" s="352">
        <v>6000</v>
      </c>
      <c r="F258" s="353">
        <f t="shared" si="59"/>
        <v>1500</v>
      </c>
      <c r="G258" s="349" t="s">
        <v>2338</v>
      </c>
      <c r="H258" s="22" t="s">
        <v>2905</v>
      </c>
      <c r="I258" s="22" t="s">
        <v>2905</v>
      </c>
      <c r="J258" s="346" t="s">
        <v>2498</v>
      </c>
      <c r="K258" s="350" t="s">
        <v>732</v>
      </c>
      <c r="L258" s="350" t="s">
        <v>732</v>
      </c>
      <c r="M258" s="350" t="s">
        <v>732</v>
      </c>
      <c r="N258" s="350" t="s">
        <v>732</v>
      </c>
      <c r="O258" s="350" t="s">
        <v>732</v>
      </c>
      <c r="P258" s="350" t="s">
        <v>732</v>
      </c>
      <c r="Q258" s="350" t="s">
        <v>732</v>
      </c>
      <c r="R258" s="350" t="s">
        <v>732</v>
      </c>
    </row>
    <row r="259" spans="1:18" ht="16.5" customHeight="1">
      <c r="A259" s="108">
        <v>252</v>
      </c>
      <c r="B259" s="108"/>
      <c r="C259" s="92" t="s">
        <v>960</v>
      </c>
      <c r="D259" s="116" t="s">
        <v>744</v>
      </c>
      <c r="E259" s="351">
        <v>320</v>
      </c>
      <c r="F259" s="318">
        <f t="shared" si="59"/>
        <v>80</v>
      </c>
      <c r="G259" s="106"/>
      <c r="H259" s="27" t="s">
        <v>556</v>
      </c>
      <c r="I259" s="27" t="s">
        <v>556</v>
      </c>
      <c r="J259" s="116"/>
      <c r="K259" s="319">
        <f t="shared" ref="K259:K297" si="76">ROUNDDOWN(F259*2.9844,0)</f>
        <v>238</v>
      </c>
      <c r="L259" s="319">
        <f t="shared" ref="L259:L297" si="77">ROUNDDOWN(F259*2.9,0)</f>
        <v>232</v>
      </c>
      <c r="M259" s="319">
        <f t="shared" ref="M259:M297" si="78">ROUNDDOWN(F259*2.85,0)</f>
        <v>228</v>
      </c>
      <c r="N259" s="319">
        <f t="shared" ref="N259:N297" si="79">ROUNDDOWN(F259*2.8,0)</f>
        <v>224</v>
      </c>
      <c r="O259" s="319">
        <f t="shared" ref="O259:O297" si="80">ROUNDDOWN(F259*2.75,0)</f>
        <v>220</v>
      </c>
      <c r="P259" s="319">
        <f t="shared" ref="P259:P297" si="81">ROUNDDOWN(F259*2.5,0)</f>
        <v>200</v>
      </c>
      <c r="Q259" s="319">
        <f t="shared" ref="Q259:Q297" si="82">ROUNDDOWN(F259*2,0)</f>
        <v>160</v>
      </c>
      <c r="R259" s="319">
        <f t="shared" ref="R259:R297" si="83">ROUNDDOWN(F259*0,0)</f>
        <v>0</v>
      </c>
    </row>
    <row r="260" spans="1:18" ht="16.5" customHeight="1">
      <c r="A260" s="344">
        <v>253</v>
      </c>
      <c r="B260" s="344"/>
      <c r="C260" s="345" t="s">
        <v>961</v>
      </c>
      <c r="D260" s="346" t="s">
        <v>2507</v>
      </c>
      <c r="E260" s="352">
        <v>480</v>
      </c>
      <c r="F260" s="353">
        <f t="shared" si="59"/>
        <v>120</v>
      </c>
      <c r="G260" s="349"/>
      <c r="H260" s="81" t="s">
        <v>2912</v>
      </c>
      <c r="I260" s="68" t="s">
        <v>2902</v>
      </c>
      <c r="J260" s="346"/>
      <c r="K260" s="354">
        <f t="shared" si="76"/>
        <v>358</v>
      </c>
      <c r="L260" s="354">
        <f t="shared" si="77"/>
        <v>348</v>
      </c>
      <c r="M260" s="354">
        <f t="shared" si="78"/>
        <v>342</v>
      </c>
      <c r="N260" s="354">
        <f t="shared" si="79"/>
        <v>336</v>
      </c>
      <c r="O260" s="354">
        <f t="shared" si="80"/>
        <v>330</v>
      </c>
      <c r="P260" s="354">
        <f t="shared" si="81"/>
        <v>300</v>
      </c>
      <c r="Q260" s="354">
        <f t="shared" si="82"/>
        <v>240</v>
      </c>
      <c r="R260" s="354">
        <f t="shared" si="83"/>
        <v>0</v>
      </c>
    </row>
    <row r="261" spans="1:18" ht="16.5" customHeight="1">
      <c r="A261" s="108">
        <v>254</v>
      </c>
      <c r="B261" s="108"/>
      <c r="C261" s="92" t="s">
        <v>962</v>
      </c>
      <c r="D261" s="116" t="s">
        <v>744</v>
      </c>
      <c r="E261" s="351">
        <v>320</v>
      </c>
      <c r="F261" s="318">
        <f t="shared" si="59"/>
        <v>80</v>
      </c>
      <c r="G261" s="106"/>
      <c r="H261" s="29" t="s">
        <v>2906</v>
      </c>
      <c r="I261" s="81" t="s">
        <v>2912</v>
      </c>
      <c r="J261" s="116"/>
      <c r="K261" s="319">
        <f t="shared" si="76"/>
        <v>238</v>
      </c>
      <c r="L261" s="319">
        <f t="shared" si="77"/>
        <v>232</v>
      </c>
      <c r="M261" s="319">
        <f t="shared" si="78"/>
        <v>228</v>
      </c>
      <c r="N261" s="319">
        <f t="shared" si="79"/>
        <v>224</v>
      </c>
      <c r="O261" s="319">
        <f t="shared" si="80"/>
        <v>220</v>
      </c>
      <c r="P261" s="319">
        <f t="shared" si="81"/>
        <v>200</v>
      </c>
      <c r="Q261" s="319">
        <f t="shared" si="82"/>
        <v>160</v>
      </c>
      <c r="R261" s="319">
        <f t="shared" si="83"/>
        <v>0</v>
      </c>
    </row>
    <row r="262" spans="1:18" ht="16.5" customHeight="1">
      <c r="A262" s="344">
        <v>255</v>
      </c>
      <c r="B262" s="344"/>
      <c r="C262" s="345" t="s">
        <v>963</v>
      </c>
      <c r="D262" s="346" t="s">
        <v>2506</v>
      </c>
      <c r="E262" s="352">
        <v>360</v>
      </c>
      <c r="F262" s="353">
        <f t="shared" si="59"/>
        <v>90</v>
      </c>
      <c r="G262" s="349"/>
      <c r="H262" s="27" t="s">
        <v>556</v>
      </c>
      <c r="I262" s="25" t="s">
        <v>2901</v>
      </c>
      <c r="J262" s="346"/>
      <c r="K262" s="354">
        <f t="shared" si="76"/>
        <v>268</v>
      </c>
      <c r="L262" s="354">
        <f t="shared" si="77"/>
        <v>261</v>
      </c>
      <c r="M262" s="354">
        <f t="shared" si="78"/>
        <v>256</v>
      </c>
      <c r="N262" s="354">
        <f t="shared" si="79"/>
        <v>252</v>
      </c>
      <c r="O262" s="354">
        <f t="shared" si="80"/>
        <v>247</v>
      </c>
      <c r="P262" s="354">
        <f t="shared" si="81"/>
        <v>225</v>
      </c>
      <c r="Q262" s="354">
        <f t="shared" si="82"/>
        <v>180</v>
      </c>
      <c r="R262" s="354">
        <f t="shared" si="83"/>
        <v>0</v>
      </c>
    </row>
    <row r="263" spans="1:18" ht="16.5" customHeight="1">
      <c r="A263" s="108">
        <v>256</v>
      </c>
      <c r="B263" s="108"/>
      <c r="C263" s="92" t="s">
        <v>964</v>
      </c>
      <c r="D263" s="116" t="s">
        <v>2504</v>
      </c>
      <c r="E263" s="351">
        <v>320</v>
      </c>
      <c r="F263" s="318">
        <f t="shared" si="59"/>
        <v>80</v>
      </c>
      <c r="G263" s="106"/>
      <c r="H263" s="68" t="s">
        <v>2902</v>
      </c>
      <c r="I263" s="24" t="s">
        <v>2908</v>
      </c>
      <c r="J263" s="116"/>
      <c r="K263" s="319">
        <f t="shared" si="76"/>
        <v>238</v>
      </c>
      <c r="L263" s="319">
        <f t="shared" si="77"/>
        <v>232</v>
      </c>
      <c r="M263" s="319">
        <f t="shared" si="78"/>
        <v>228</v>
      </c>
      <c r="N263" s="319">
        <f t="shared" si="79"/>
        <v>224</v>
      </c>
      <c r="O263" s="319">
        <f t="shared" si="80"/>
        <v>220</v>
      </c>
      <c r="P263" s="319">
        <f t="shared" si="81"/>
        <v>200</v>
      </c>
      <c r="Q263" s="319">
        <f t="shared" si="82"/>
        <v>160</v>
      </c>
      <c r="R263" s="319">
        <f t="shared" si="83"/>
        <v>0</v>
      </c>
    </row>
    <row r="264" spans="1:18" ht="16.5" customHeight="1">
      <c r="A264" s="344">
        <v>257</v>
      </c>
      <c r="B264" s="344"/>
      <c r="C264" s="345" t="s">
        <v>965</v>
      </c>
      <c r="D264" s="346" t="s">
        <v>748</v>
      </c>
      <c r="E264" s="352">
        <v>380</v>
      </c>
      <c r="F264" s="353">
        <f t="shared" si="59"/>
        <v>95</v>
      </c>
      <c r="G264" s="349"/>
      <c r="H264" s="29" t="s">
        <v>2906</v>
      </c>
      <c r="I264" s="22" t="s">
        <v>2905</v>
      </c>
      <c r="J264" s="346" t="s">
        <v>2501</v>
      </c>
      <c r="K264" s="354">
        <f t="shared" si="76"/>
        <v>283</v>
      </c>
      <c r="L264" s="354">
        <f t="shared" si="77"/>
        <v>275</v>
      </c>
      <c r="M264" s="354">
        <f t="shared" si="78"/>
        <v>270</v>
      </c>
      <c r="N264" s="354">
        <f t="shared" si="79"/>
        <v>266</v>
      </c>
      <c r="O264" s="354">
        <f t="shared" si="80"/>
        <v>261</v>
      </c>
      <c r="P264" s="354">
        <f t="shared" si="81"/>
        <v>237</v>
      </c>
      <c r="Q264" s="354">
        <f t="shared" si="82"/>
        <v>190</v>
      </c>
      <c r="R264" s="354">
        <f t="shared" si="83"/>
        <v>0</v>
      </c>
    </row>
    <row r="265" spans="1:18" ht="16.5" customHeight="1">
      <c r="A265" s="108">
        <v>258</v>
      </c>
      <c r="B265" s="108"/>
      <c r="C265" s="92" t="s">
        <v>2476</v>
      </c>
      <c r="D265" s="116" t="s">
        <v>2510</v>
      </c>
      <c r="E265" s="351">
        <v>380</v>
      </c>
      <c r="F265" s="318">
        <f t="shared" ref="F265:F313" si="84">ROUNDDOWN(E265/4,0)</f>
        <v>95</v>
      </c>
      <c r="G265" s="106"/>
      <c r="H265" s="23" t="s">
        <v>2900</v>
      </c>
      <c r="I265" s="23" t="s">
        <v>2900</v>
      </c>
      <c r="J265" s="116" t="s">
        <v>2501</v>
      </c>
      <c r="K265" s="319">
        <f t="shared" si="76"/>
        <v>283</v>
      </c>
      <c r="L265" s="319">
        <f t="shared" si="77"/>
        <v>275</v>
      </c>
      <c r="M265" s="319">
        <f t="shared" si="78"/>
        <v>270</v>
      </c>
      <c r="N265" s="319">
        <f t="shared" si="79"/>
        <v>266</v>
      </c>
      <c r="O265" s="319">
        <f t="shared" si="80"/>
        <v>261</v>
      </c>
      <c r="P265" s="319">
        <f t="shared" si="81"/>
        <v>237</v>
      </c>
      <c r="Q265" s="319">
        <f t="shared" si="82"/>
        <v>190</v>
      </c>
      <c r="R265" s="319">
        <f t="shared" si="83"/>
        <v>0</v>
      </c>
    </row>
    <row r="266" spans="1:18" ht="16.5" customHeight="1">
      <c r="A266" s="344">
        <v>259</v>
      </c>
      <c r="B266" s="344"/>
      <c r="C266" s="345" t="s">
        <v>966</v>
      </c>
      <c r="D266" s="346" t="s">
        <v>748</v>
      </c>
      <c r="E266" s="352">
        <v>420</v>
      </c>
      <c r="F266" s="353">
        <f t="shared" si="84"/>
        <v>105</v>
      </c>
      <c r="G266" s="349"/>
      <c r="H266" s="23" t="s">
        <v>2900</v>
      </c>
      <c r="I266" s="68" t="s">
        <v>2902</v>
      </c>
      <c r="J266" s="346"/>
      <c r="K266" s="354">
        <f t="shared" si="76"/>
        <v>313</v>
      </c>
      <c r="L266" s="354">
        <f t="shared" si="77"/>
        <v>304</v>
      </c>
      <c r="M266" s="354">
        <f t="shared" si="78"/>
        <v>299</v>
      </c>
      <c r="N266" s="354">
        <f t="shared" si="79"/>
        <v>294</v>
      </c>
      <c r="O266" s="354">
        <f t="shared" si="80"/>
        <v>288</v>
      </c>
      <c r="P266" s="354">
        <f t="shared" si="81"/>
        <v>262</v>
      </c>
      <c r="Q266" s="354">
        <f t="shared" si="82"/>
        <v>210</v>
      </c>
      <c r="R266" s="354">
        <f t="shared" si="83"/>
        <v>0</v>
      </c>
    </row>
    <row r="267" spans="1:18" ht="16.5" customHeight="1">
      <c r="A267" s="108">
        <v>260</v>
      </c>
      <c r="B267" s="108"/>
      <c r="C267" s="92" t="s">
        <v>967</v>
      </c>
      <c r="D267" s="116" t="s">
        <v>2507</v>
      </c>
      <c r="E267" s="351">
        <v>420</v>
      </c>
      <c r="F267" s="318">
        <f t="shared" si="84"/>
        <v>105</v>
      </c>
      <c r="G267" s="106"/>
      <c r="H267" s="25" t="s">
        <v>2901</v>
      </c>
      <c r="I267" s="78" t="s">
        <v>2911</v>
      </c>
      <c r="J267" s="116"/>
      <c r="K267" s="319">
        <f t="shared" si="76"/>
        <v>313</v>
      </c>
      <c r="L267" s="319">
        <f t="shared" si="77"/>
        <v>304</v>
      </c>
      <c r="M267" s="319">
        <f t="shared" si="78"/>
        <v>299</v>
      </c>
      <c r="N267" s="319">
        <f t="shared" si="79"/>
        <v>294</v>
      </c>
      <c r="O267" s="319">
        <f t="shared" si="80"/>
        <v>288</v>
      </c>
      <c r="P267" s="319">
        <f t="shared" si="81"/>
        <v>262</v>
      </c>
      <c r="Q267" s="319">
        <f t="shared" si="82"/>
        <v>210</v>
      </c>
      <c r="R267" s="319">
        <f t="shared" si="83"/>
        <v>0</v>
      </c>
    </row>
    <row r="268" spans="1:18" ht="16.5" customHeight="1">
      <c r="A268" s="344">
        <v>261</v>
      </c>
      <c r="B268" s="344"/>
      <c r="C268" s="345" t="s">
        <v>968</v>
      </c>
      <c r="D268" s="346" t="s">
        <v>2510</v>
      </c>
      <c r="E268" s="352">
        <v>400</v>
      </c>
      <c r="F268" s="353">
        <f t="shared" si="84"/>
        <v>100</v>
      </c>
      <c r="G268" s="349"/>
      <c r="H268" s="22" t="s">
        <v>2905</v>
      </c>
      <c r="I268" s="68" t="s">
        <v>2902</v>
      </c>
      <c r="J268" s="346"/>
      <c r="K268" s="354">
        <f t="shared" si="76"/>
        <v>298</v>
      </c>
      <c r="L268" s="354">
        <f t="shared" si="77"/>
        <v>290</v>
      </c>
      <c r="M268" s="354">
        <f t="shared" si="78"/>
        <v>285</v>
      </c>
      <c r="N268" s="354">
        <f t="shared" si="79"/>
        <v>280</v>
      </c>
      <c r="O268" s="354">
        <f t="shared" si="80"/>
        <v>275</v>
      </c>
      <c r="P268" s="354">
        <f t="shared" si="81"/>
        <v>250</v>
      </c>
      <c r="Q268" s="354">
        <f t="shared" si="82"/>
        <v>200</v>
      </c>
      <c r="R268" s="354">
        <f t="shared" si="83"/>
        <v>0</v>
      </c>
    </row>
    <row r="269" spans="1:18" ht="16.5" customHeight="1">
      <c r="A269" s="108">
        <v>262</v>
      </c>
      <c r="B269" s="108"/>
      <c r="C269" s="92" t="s">
        <v>969</v>
      </c>
      <c r="D269" s="116" t="s">
        <v>748</v>
      </c>
      <c r="E269" s="351">
        <v>320</v>
      </c>
      <c r="F269" s="318">
        <f t="shared" si="84"/>
        <v>80</v>
      </c>
      <c r="G269" s="106"/>
      <c r="H269" s="22" t="s">
        <v>2905</v>
      </c>
      <c r="I269" s="69" t="s">
        <v>2903</v>
      </c>
      <c r="J269" s="116"/>
      <c r="K269" s="319">
        <f t="shared" si="76"/>
        <v>238</v>
      </c>
      <c r="L269" s="319">
        <f t="shared" si="77"/>
        <v>232</v>
      </c>
      <c r="M269" s="319">
        <f t="shared" si="78"/>
        <v>228</v>
      </c>
      <c r="N269" s="319">
        <f t="shared" si="79"/>
        <v>224</v>
      </c>
      <c r="O269" s="319">
        <f t="shared" si="80"/>
        <v>220</v>
      </c>
      <c r="P269" s="319">
        <f t="shared" si="81"/>
        <v>200</v>
      </c>
      <c r="Q269" s="319">
        <f t="shared" si="82"/>
        <v>160</v>
      </c>
      <c r="R269" s="319">
        <f t="shared" si="83"/>
        <v>0</v>
      </c>
    </row>
    <row r="270" spans="1:18" ht="16.5" customHeight="1">
      <c r="A270" s="344">
        <v>263</v>
      </c>
      <c r="B270" s="344"/>
      <c r="C270" s="345" t="s">
        <v>970</v>
      </c>
      <c r="D270" s="346" t="s">
        <v>748</v>
      </c>
      <c r="E270" s="352">
        <v>280</v>
      </c>
      <c r="F270" s="353">
        <f t="shared" si="84"/>
        <v>70</v>
      </c>
      <c r="G270" s="349"/>
      <c r="H270" s="29" t="s">
        <v>2906</v>
      </c>
      <c r="I270" s="68" t="s">
        <v>2902</v>
      </c>
      <c r="J270" s="346"/>
      <c r="K270" s="354">
        <f t="shared" si="76"/>
        <v>208</v>
      </c>
      <c r="L270" s="354">
        <f t="shared" si="77"/>
        <v>203</v>
      </c>
      <c r="M270" s="354">
        <f t="shared" si="78"/>
        <v>199</v>
      </c>
      <c r="N270" s="354">
        <f t="shared" si="79"/>
        <v>196</v>
      </c>
      <c r="O270" s="354">
        <f t="shared" si="80"/>
        <v>192</v>
      </c>
      <c r="P270" s="354">
        <f t="shared" si="81"/>
        <v>175</v>
      </c>
      <c r="Q270" s="354">
        <f t="shared" si="82"/>
        <v>140</v>
      </c>
      <c r="R270" s="354">
        <f t="shared" si="83"/>
        <v>0</v>
      </c>
    </row>
    <row r="271" spans="1:18" ht="16.5" customHeight="1">
      <c r="A271" s="108">
        <v>264</v>
      </c>
      <c r="B271" s="108"/>
      <c r="C271" s="92" t="s">
        <v>971</v>
      </c>
      <c r="D271" s="116" t="s">
        <v>748</v>
      </c>
      <c r="E271" s="351">
        <v>420</v>
      </c>
      <c r="F271" s="318">
        <f t="shared" si="84"/>
        <v>105</v>
      </c>
      <c r="G271" s="106"/>
      <c r="H271" s="25" t="s">
        <v>2901</v>
      </c>
      <c r="I271" s="81" t="s">
        <v>2912</v>
      </c>
      <c r="J271" s="116"/>
      <c r="K271" s="319">
        <f t="shared" si="76"/>
        <v>313</v>
      </c>
      <c r="L271" s="319">
        <f t="shared" si="77"/>
        <v>304</v>
      </c>
      <c r="M271" s="319">
        <f t="shared" si="78"/>
        <v>299</v>
      </c>
      <c r="N271" s="319">
        <f t="shared" si="79"/>
        <v>294</v>
      </c>
      <c r="O271" s="319">
        <f t="shared" si="80"/>
        <v>288</v>
      </c>
      <c r="P271" s="319">
        <f t="shared" si="81"/>
        <v>262</v>
      </c>
      <c r="Q271" s="319">
        <f t="shared" si="82"/>
        <v>210</v>
      </c>
      <c r="R271" s="319">
        <f t="shared" si="83"/>
        <v>0</v>
      </c>
    </row>
    <row r="272" spans="1:18" ht="16.5" customHeight="1">
      <c r="A272" s="344">
        <v>265</v>
      </c>
      <c r="B272" s="344"/>
      <c r="C272" s="345" t="s">
        <v>972</v>
      </c>
      <c r="D272" s="346" t="s">
        <v>730</v>
      </c>
      <c r="E272" s="352">
        <v>320</v>
      </c>
      <c r="F272" s="353">
        <f t="shared" si="84"/>
        <v>80</v>
      </c>
      <c r="G272" s="349"/>
      <c r="H272" s="20" t="s">
        <v>2909</v>
      </c>
      <c r="I272" s="73" t="s">
        <v>558</v>
      </c>
      <c r="J272" s="346"/>
      <c r="K272" s="354">
        <f t="shared" si="76"/>
        <v>238</v>
      </c>
      <c r="L272" s="354">
        <f t="shared" si="77"/>
        <v>232</v>
      </c>
      <c r="M272" s="354">
        <f t="shared" si="78"/>
        <v>228</v>
      </c>
      <c r="N272" s="354">
        <f t="shared" si="79"/>
        <v>224</v>
      </c>
      <c r="O272" s="354">
        <f t="shared" si="80"/>
        <v>220</v>
      </c>
      <c r="P272" s="354">
        <f t="shared" si="81"/>
        <v>200</v>
      </c>
      <c r="Q272" s="354">
        <f t="shared" si="82"/>
        <v>160</v>
      </c>
      <c r="R272" s="354">
        <f t="shared" si="83"/>
        <v>0</v>
      </c>
    </row>
    <row r="273" spans="1:18" ht="16.5" customHeight="1">
      <c r="A273" s="108">
        <v>266</v>
      </c>
      <c r="B273" s="108"/>
      <c r="C273" s="92" t="s">
        <v>973</v>
      </c>
      <c r="D273" s="116" t="s">
        <v>744</v>
      </c>
      <c r="E273" s="351">
        <v>400</v>
      </c>
      <c r="F273" s="318">
        <f t="shared" si="84"/>
        <v>100</v>
      </c>
      <c r="G273" s="106"/>
      <c r="H273" s="22" t="s">
        <v>2905</v>
      </c>
      <c r="I273" s="27" t="s">
        <v>556</v>
      </c>
      <c r="J273" s="116"/>
      <c r="K273" s="319">
        <f t="shared" si="76"/>
        <v>298</v>
      </c>
      <c r="L273" s="319">
        <f t="shared" si="77"/>
        <v>290</v>
      </c>
      <c r="M273" s="319">
        <f t="shared" si="78"/>
        <v>285</v>
      </c>
      <c r="N273" s="319">
        <f t="shared" si="79"/>
        <v>280</v>
      </c>
      <c r="O273" s="319">
        <f t="shared" si="80"/>
        <v>275</v>
      </c>
      <c r="P273" s="319">
        <f t="shared" si="81"/>
        <v>250</v>
      </c>
      <c r="Q273" s="319">
        <f t="shared" si="82"/>
        <v>200</v>
      </c>
      <c r="R273" s="319">
        <f t="shared" si="83"/>
        <v>0</v>
      </c>
    </row>
    <row r="274" spans="1:18" ht="16.5" customHeight="1">
      <c r="A274" s="344">
        <v>267</v>
      </c>
      <c r="B274" s="344"/>
      <c r="C274" s="345" t="s">
        <v>2477</v>
      </c>
      <c r="D274" s="346" t="s">
        <v>2394</v>
      </c>
      <c r="E274" s="352">
        <v>640</v>
      </c>
      <c r="F274" s="353">
        <f t="shared" si="84"/>
        <v>160</v>
      </c>
      <c r="G274" s="349"/>
      <c r="H274" s="23" t="s">
        <v>2900</v>
      </c>
      <c r="I274" s="23" t="s">
        <v>2900</v>
      </c>
      <c r="J274" s="346"/>
      <c r="K274" s="354">
        <f t="shared" si="76"/>
        <v>477</v>
      </c>
      <c r="L274" s="354">
        <f t="shared" si="77"/>
        <v>464</v>
      </c>
      <c r="M274" s="354">
        <f t="shared" si="78"/>
        <v>456</v>
      </c>
      <c r="N274" s="354">
        <f t="shared" si="79"/>
        <v>448</v>
      </c>
      <c r="O274" s="354">
        <f t="shared" si="80"/>
        <v>440</v>
      </c>
      <c r="P274" s="354">
        <f t="shared" si="81"/>
        <v>400</v>
      </c>
      <c r="Q274" s="354">
        <f t="shared" si="82"/>
        <v>320</v>
      </c>
      <c r="R274" s="354">
        <f t="shared" si="83"/>
        <v>0</v>
      </c>
    </row>
    <row r="275" spans="1:18" ht="16.5" customHeight="1">
      <c r="A275" s="108">
        <v>268</v>
      </c>
      <c r="B275" s="108"/>
      <c r="C275" s="92" t="s">
        <v>2478</v>
      </c>
      <c r="D275" s="116" t="s">
        <v>2504</v>
      </c>
      <c r="E275" s="351">
        <v>640</v>
      </c>
      <c r="F275" s="318">
        <f t="shared" si="84"/>
        <v>160</v>
      </c>
      <c r="G275" s="106"/>
      <c r="H275" s="20" t="s">
        <v>2909</v>
      </c>
      <c r="I275" s="23" t="s">
        <v>2900</v>
      </c>
      <c r="J275" s="116"/>
      <c r="K275" s="319">
        <f t="shared" si="76"/>
        <v>477</v>
      </c>
      <c r="L275" s="319">
        <f t="shared" si="77"/>
        <v>464</v>
      </c>
      <c r="M275" s="319">
        <f t="shared" si="78"/>
        <v>456</v>
      </c>
      <c r="N275" s="319">
        <f t="shared" si="79"/>
        <v>448</v>
      </c>
      <c r="O275" s="319">
        <f t="shared" si="80"/>
        <v>440</v>
      </c>
      <c r="P275" s="319">
        <f t="shared" si="81"/>
        <v>400</v>
      </c>
      <c r="Q275" s="319">
        <f t="shared" si="82"/>
        <v>320</v>
      </c>
      <c r="R275" s="319">
        <f t="shared" si="83"/>
        <v>0</v>
      </c>
    </row>
    <row r="276" spans="1:18" ht="16.5" customHeight="1">
      <c r="A276" s="344">
        <v>269</v>
      </c>
      <c r="B276" s="344"/>
      <c r="C276" s="345" t="s">
        <v>2479</v>
      </c>
      <c r="D276" s="346" t="s">
        <v>2449</v>
      </c>
      <c r="E276" s="352">
        <v>640</v>
      </c>
      <c r="F276" s="353">
        <f t="shared" si="84"/>
        <v>160</v>
      </c>
      <c r="G276" s="349"/>
      <c r="H276" s="24" t="s">
        <v>2908</v>
      </c>
      <c r="I276" s="24" t="s">
        <v>2908</v>
      </c>
      <c r="J276" s="346"/>
      <c r="K276" s="354">
        <f t="shared" si="76"/>
        <v>477</v>
      </c>
      <c r="L276" s="354">
        <f t="shared" si="77"/>
        <v>464</v>
      </c>
      <c r="M276" s="354">
        <f t="shared" si="78"/>
        <v>456</v>
      </c>
      <c r="N276" s="354">
        <f t="shared" si="79"/>
        <v>448</v>
      </c>
      <c r="O276" s="354">
        <f t="shared" si="80"/>
        <v>440</v>
      </c>
      <c r="P276" s="354">
        <f t="shared" si="81"/>
        <v>400</v>
      </c>
      <c r="Q276" s="354">
        <f t="shared" si="82"/>
        <v>320</v>
      </c>
      <c r="R276" s="354">
        <f t="shared" si="83"/>
        <v>0</v>
      </c>
    </row>
    <row r="277" spans="1:18" ht="16.5" customHeight="1">
      <c r="A277" s="108">
        <v>270</v>
      </c>
      <c r="B277" s="108"/>
      <c r="C277" s="92" t="s">
        <v>2480</v>
      </c>
      <c r="D277" s="116" t="s">
        <v>2510</v>
      </c>
      <c r="E277" s="351">
        <v>320</v>
      </c>
      <c r="F277" s="318">
        <f t="shared" si="84"/>
        <v>80</v>
      </c>
      <c r="G277" s="106"/>
      <c r="H277" s="24" t="s">
        <v>2908</v>
      </c>
      <c r="I277" s="24" t="s">
        <v>2908</v>
      </c>
      <c r="J277" s="116"/>
      <c r="K277" s="319">
        <f t="shared" si="76"/>
        <v>238</v>
      </c>
      <c r="L277" s="319">
        <f t="shared" si="77"/>
        <v>232</v>
      </c>
      <c r="M277" s="319">
        <f t="shared" si="78"/>
        <v>228</v>
      </c>
      <c r="N277" s="319">
        <f t="shared" si="79"/>
        <v>224</v>
      </c>
      <c r="O277" s="319">
        <f t="shared" si="80"/>
        <v>220</v>
      </c>
      <c r="P277" s="319">
        <f t="shared" si="81"/>
        <v>200</v>
      </c>
      <c r="Q277" s="319">
        <f t="shared" si="82"/>
        <v>160</v>
      </c>
      <c r="R277" s="319">
        <f t="shared" si="83"/>
        <v>0</v>
      </c>
    </row>
    <row r="278" spans="1:18" ht="16.5" customHeight="1">
      <c r="A278" s="344">
        <v>271</v>
      </c>
      <c r="B278" s="344"/>
      <c r="C278" s="345" t="s">
        <v>974</v>
      </c>
      <c r="D278" s="346" t="s">
        <v>760</v>
      </c>
      <c r="E278" s="352">
        <v>320</v>
      </c>
      <c r="F278" s="353">
        <f t="shared" si="84"/>
        <v>80</v>
      </c>
      <c r="G278" s="349"/>
      <c r="H278" s="29" t="s">
        <v>2906</v>
      </c>
      <c r="I278" s="25" t="s">
        <v>2901</v>
      </c>
      <c r="J278" s="346"/>
      <c r="K278" s="354">
        <f t="shared" si="76"/>
        <v>238</v>
      </c>
      <c r="L278" s="354">
        <f t="shared" si="77"/>
        <v>232</v>
      </c>
      <c r="M278" s="354">
        <f t="shared" si="78"/>
        <v>228</v>
      </c>
      <c r="N278" s="354">
        <f t="shared" si="79"/>
        <v>224</v>
      </c>
      <c r="O278" s="354">
        <f t="shared" si="80"/>
        <v>220</v>
      </c>
      <c r="P278" s="354">
        <f t="shared" si="81"/>
        <v>200</v>
      </c>
      <c r="Q278" s="354">
        <f t="shared" si="82"/>
        <v>160</v>
      </c>
      <c r="R278" s="354">
        <f t="shared" si="83"/>
        <v>0</v>
      </c>
    </row>
    <row r="279" spans="1:18" ht="16.5" customHeight="1">
      <c r="A279" s="108">
        <v>272</v>
      </c>
      <c r="B279" s="108"/>
      <c r="C279" s="92" t="s">
        <v>975</v>
      </c>
      <c r="D279" s="116" t="s">
        <v>2504</v>
      </c>
      <c r="E279" s="351">
        <v>280</v>
      </c>
      <c r="F279" s="318">
        <f t="shared" si="84"/>
        <v>70</v>
      </c>
      <c r="G279" s="106"/>
      <c r="H279" s="29" t="s">
        <v>2906</v>
      </c>
      <c r="I279" s="22" t="s">
        <v>2905</v>
      </c>
      <c r="J279" s="116"/>
      <c r="K279" s="319">
        <f t="shared" si="76"/>
        <v>208</v>
      </c>
      <c r="L279" s="319">
        <f t="shared" si="77"/>
        <v>203</v>
      </c>
      <c r="M279" s="319">
        <f t="shared" si="78"/>
        <v>199</v>
      </c>
      <c r="N279" s="319">
        <f t="shared" si="79"/>
        <v>196</v>
      </c>
      <c r="O279" s="319">
        <f t="shared" si="80"/>
        <v>192</v>
      </c>
      <c r="P279" s="319">
        <f t="shared" si="81"/>
        <v>175</v>
      </c>
      <c r="Q279" s="319">
        <f t="shared" si="82"/>
        <v>140</v>
      </c>
      <c r="R279" s="319">
        <f t="shared" si="83"/>
        <v>0</v>
      </c>
    </row>
    <row r="280" spans="1:18" ht="16.5" customHeight="1">
      <c r="A280" s="344">
        <v>273</v>
      </c>
      <c r="B280" s="344"/>
      <c r="C280" s="345" t="s">
        <v>976</v>
      </c>
      <c r="D280" s="346" t="s">
        <v>748</v>
      </c>
      <c r="E280" s="352">
        <v>460</v>
      </c>
      <c r="F280" s="353">
        <f t="shared" si="84"/>
        <v>115</v>
      </c>
      <c r="G280" s="349"/>
      <c r="H280" s="29" t="s">
        <v>2906</v>
      </c>
      <c r="I280" s="26" t="s">
        <v>555</v>
      </c>
      <c r="J280" s="346"/>
      <c r="K280" s="354">
        <f t="shared" si="76"/>
        <v>343</v>
      </c>
      <c r="L280" s="354">
        <f t="shared" si="77"/>
        <v>333</v>
      </c>
      <c r="M280" s="354">
        <f t="shared" si="78"/>
        <v>327</v>
      </c>
      <c r="N280" s="354">
        <f t="shared" si="79"/>
        <v>322</v>
      </c>
      <c r="O280" s="354">
        <f t="shared" si="80"/>
        <v>316</v>
      </c>
      <c r="P280" s="354">
        <f t="shared" si="81"/>
        <v>287</v>
      </c>
      <c r="Q280" s="354">
        <f t="shared" si="82"/>
        <v>230</v>
      </c>
      <c r="R280" s="354">
        <f t="shared" si="83"/>
        <v>0</v>
      </c>
    </row>
    <row r="281" spans="1:18" ht="16.5" customHeight="1">
      <c r="A281" s="108">
        <v>274</v>
      </c>
      <c r="B281" s="108"/>
      <c r="C281" s="92" t="s">
        <v>977</v>
      </c>
      <c r="D281" s="116" t="s">
        <v>730</v>
      </c>
      <c r="E281" s="351">
        <v>200</v>
      </c>
      <c r="F281" s="318">
        <f t="shared" si="84"/>
        <v>50</v>
      </c>
      <c r="G281" s="106"/>
      <c r="H281" s="73" t="s">
        <v>558</v>
      </c>
      <c r="I281" s="73" t="s">
        <v>558</v>
      </c>
      <c r="J281" s="116"/>
      <c r="K281" s="319">
        <f t="shared" si="76"/>
        <v>149</v>
      </c>
      <c r="L281" s="319">
        <f t="shared" si="77"/>
        <v>145</v>
      </c>
      <c r="M281" s="319">
        <f t="shared" si="78"/>
        <v>142</v>
      </c>
      <c r="N281" s="319">
        <f t="shared" si="79"/>
        <v>140</v>
      </c>
      <c r="O281" s="319">
        <f t="shared" si="80"/>
        <v>137</v>
      </c>
      <c r="P281" s="319">
        <f t="shared" si="81"/>
        <v>125</v>
      </c>
      <c r="Q281" s="319">
        <f t="shared" si="82"/>
        <v>100</v>
      </c>
      <c r="R281" s="319">
        <f t="shared" si="83"/>
        <v>0</v>
      </c>
    </row>
    <row r="282" spans="1:18" ht="16.5" customHeight="1">
      <c r="A282" s="344">
        <v>275</v>
      </c>
      <c r="B282" s="344"/>
      <c r="C282" s="345" t="s">
        <v>978</v>
      </c>
      <c r="D282" s="346" t="s">
        <v>730</v>
      </c>
      <c r="E282" s="352">
        <v>400</v>
      </c>
      <c r="F282" s="353">
        <f t="shared" si="84"/>
        <v>100</v>
      </c>
      <c r="G282" s="349"/>
      <c r="H282" s="28" t="s">
        <v>557</v>
      </c>
      <c r="I282" s="28" t="s">
        <v>557</v>
      </c>
      <c r="J282" s="346"/>
      <c r="K282" s="354">
        <f t="shared" si="76"/>
        <v>298</v>
      </c>
      <c r="L282" s="354">
        <f t="shared" si="77"/>
        <v>290</v>
      </c>
      <c r="M282" s="354">
        <f t="shared" si="78"/>
        <v>285</v>
      </c>
      <c r="N282" s="354">
        <f t="shared" si="79"/>
        <v>280</v>
      </c>
      <c r="O282" s="354">
        <f t="shared" si="80"/>
        <v>275</v>
      </c>
      <c r="P282" s="354">
        <f t="shared" si="81"/>
        <v>250</v>
      </c>
      <c r="Q282" s="354">
        <f t="shared" si="82"/>
        <v>200</v>
      </c>
      <c r="R282" s="354">
        <f t="shared" si="83"/>
        <v>0</v>
      </c>
    </row>
    <row r="283" spans="1:18" ht="16.5" customHeight="1">
      <c r="A283" s="108">
        <v>276</v>
      </c>
      <c r="B283" s="108"/>
      <c r="C283" s="92" t="s">
        <v>979</v>
      </c>
      <c r="D283" s="116" t="s">
        <v>748</v>
      </c>
      <c r="E283" s="351">
        <v>480</v>
      </c>
      <c r="F283" s="318">
        <f t="shared" si="84"/>
        <v>120</v>
      </c>
      <c r="G283" s="106"/>
      <c r="H283" s="23" t="s">
        <v>2900</v>
      </c>
      <c r="I283" s="81" t="s">
        <v>2912</v>
      </c>
      <c r="J283" s="116"/>
      <c r="K283" s="319">
        <f t="shared" si="76"/>
        <v>358</v>
      </c>
      <c r="L283" s="319">
        <f t="shared" si="77"/>
        <v>348</v>
      </c>
      <c r="M283" s="319">
        <f t="shared" si="78"/>
        <v>342</v>
      </c>
      <c r="N283" s="319">
        <f t="shared" si="79"/>
        <v>336</v>
      </c>
      <c r="O283" s="319">
        <f t="shared" si="80"/>
        <v>330</v>
      </c>
      <c r="P283" s="319">
        <f t="shared" si="81"/>
        <v>300</v>
      </c>
      <c r="Q283" s="319">
        <f t="shared" si="82"/>
        <v>240</v>
      </c>
      <c r="R283" s="319">
        <f t="shared" si="83"/>
        <v>0</v>
      </c>
    </row>
    <row r="284" spans="1:18" ht="16.5" customHeight="1">
      <c r="A284" s="344">
        <v>277</v>
      </c>
      <c r="B284" s="344"/>
      <c r="C284" s="345" t="s">
        <v>980</v>
      </c>
      <c r="D284" s="346" t="s">
        <v>748</v>
      </c>
      <c r="E284" s="352">
        <v>400</v>
      </c>
      <c r="F284" s="353">
        <f t="shared" si="84"/>
        <v>100</v>
      </c>
      <c r="G284" s="349"/>
      <c r="H284" s="28" t="s">
        <v>557</v>
      </c>
      <c r="I284" s="28" t="s">
        <v>557</v>
      </c>
      <c r="J284" s="346"/>
      <c r="K284" s="354">
        <f t="shared" si="76"/>
        <v>298</v>
      </c>
      <c r="L284" s="354">
        <f t="shared" si="77"/>
        <v>290</v>
      </c>
      <c r="M284" s="354">
        <f t="shared" si="78"/>
        <v>285</v>
      </c>
      <c r="N284" s="354">
        <f t="shared" si="79"/>
        <v>280</v>
      </c>
      <c r="O284" s="354">
        <f t="shared" si="80"/>
        <v>275</v>
      </c>
      <c r="P284" s="354">
        <f t="shared" si="81"/>
        <v>250</v>
      </c>
      <c r="Q284" s="354">
        <f t="shared" si="82"/>
        <v>200</v>
      </c>
      <c r="R284" s="354">
        <f t="shared" si="83"/>
        <v>0</v>
      </c>
    </row>
    <row r="285" spans="1:18" ht="16.5" customHeight="1">
      <c r="A285" s="108">
        <v>278</v>
      </c>
      <c r="B285" s="108"/>
      <c r="C285" s="92" t="s">
        <v>981</v>
      </c>
      <c r="D285" s="116" t="s">
        <v>748</v>
      </c>
      <c r="E285" s="351">
        <v>540</v>
      </c>
      <c r="F285" s="318">
        <f t="shared" si="84"/>
        <v>135</v>
      </c>
      <c r="G285" s="106"/>
      <c r="H285" s="68" t="s">
        <v>2902</v>
      </c>
      <c r="I285" s="68" t="s">
        <v>2902</v>
      </c>
      <c r="J285" s="116"/>
      <c r="K285" s="319">
        <f t="shared" si="76"/>
        <v>402</v>
      </c>
      <c r="L285" s="319">
        <f t="shared" si="77"/>
        <v>391</v>
      </c>
      <c r="M285" s="319">
        <f t="shared" si="78"/>
        <v>384</v>
      </c>
      <c r="N285" s="319">
        <f t="shared" si="79"/>
        <v>378</v>
      </c>
      <c r="O285" s="319">
        <f t="shared" si="80"/>
        <v>371</v>
      </c>
      <c r="P285" s="319">
        <f t="shared" si="81"/>
        <v>337</v>
      </c>
      <c r="Q285" s="319">
        <f t="shared" si="82"/>
        <v>270</v>
      </c>
      <c r="R285" s="319">
        <f t="shared" si="83"/>
        <v>0</v>
      </c>
    </row>
    <row r="286" spans="1:18" ht="16.5" customHeight="1">
      <c r="A286" s="344">
        <v>279</v>
      </c>
      <c r="B286" s="344"/>
      <c r="C286" s="345" t="s">
        <v>2481</v>
      </c>
      <c r="D286" s="346" t="s">
        <v>2510</v>
      </c>
      <c r="E286" s="352">
        <v>460</v>
      </c>
      <c r="F286" s="353">
        <f t="shared" si="84"/>
        <v>115</v>
      </c>
      <c r="G286" s="349"/>
      <c r="H286" s="23" t="s">
        <v>2900</v>
      </c>
      <c r="I286" s="68" t="s">
        <v>2902</v>
      </c>
      <c r="J286" s="346" t="s">
        <v>2501</v>
      </c>
      <c r="K286" s="354">
        <f t="shared" si="76"/>
        <v>343</v>
      </c>
      <c r="L286" s="354">
        <f t="shared" si="77"/>
        <v>333</v>
      </c>
      <c r="M286" s="354">
        <f t="shared" si="78"/>
        <v>327</v>
      </c>
      <c r="N286" s="354">
        <f t="shared" si="79"/>
        <v>322</v>
      </c>
      <c r="O286" s="354">
        <f t="shared" si="80"/>
        <v>316</v>
      </c>
      <c r="P286" s="354">
        <f t="shared" si="81"/>
        <v>287</v>
      </c>
      <c r="Q286" s="354">
        <f t="shared" si="82"/>
        <v>230</v>
      </c>
      <c r="R286" s="354">
        <f t="shared" si="83"/>
        <v>0</v>
      </c>
    </row>
    <row r="287" spans="1:18" ht="16.5" customHeight="1">
      <c r="A287" s="108">
        <v>280</v>
      </c>
      <c r="B287" s="108"/>
      <c r="C287" s="92" t="s">
        <v>982</v>
      </c>
      <c r="D287" s="116" t="s">
        <v>2504</v>
      </c>
      <c r="E287" s="351">
        <v>260</v>
      </c>
      <c r="F287" s="318">
        <f t="shared" si="84"/>
        <v>65</v>
      </c>
      <c r="G287" s="106"/>
      <c r="H287" s="29" t="s">
        <v>2906</v>
      </c>
      <c r="I287" s="29" t="s">
        <v>2906</v>
      </c>
      <c r="J287" s="116" t="s">
        <v>2501</v>
      </c>
      <c r="K287" s="319">
        <f t="shared" si="76"/>
        <v>193</v>
      </c>
      <c r="L287" s="319">
        <f t="shared" si="77"/>
        <v>188</v>
      </c>
      <c r="M287" s="319">
        <f t="shared" si="78"/>
        <v>185</v>
      </c>
      <c r="N287" s="319">
        <f t="shared" si="79"/>
        <v>182</v>
      </c>
      <c r="O287" s="319">
        <f t="shared" si="80"/>
        <v>178</v>
      </c>
      <c r="P287" s="319">
        <f t="shared" si="81"/>
        <v>162</v>
      </c>
      <c r="Q287" s="319">
        <f t="shared" si="82"/>
        <v>130</v>
      </c>
      <c r="R287" s="319">
        <f t="shared" si="83"/>
        <v>0</v>
      </c>
    </row>
    <row r="288" spans="1:18" ht="16.5" customHeight="1">
      <c r="A288" s="344">
        <v>281</v>
      </c>
      <c r="B288" s="344"/>
      <c r="C288" s="345" t="s">
        <v>983</v>
      </c>
      <c r="D288" s="346" t="s">
        <v>2504</v>
      </c>
      <c r="E288" s="352">
        <v>320</v>
      </c>
      <c r="F288" s="353">
        <f t="shared" si="84"/>
        <v>80</v>
      </c>
      <c r="G288" s="349"/>
      <c r="H288" s="22" t="s">
        <v>2905</v>
      </c>
      <c r="I288" s="29" t="s">
        <v>2906</v>
      </c>
      <c r="J288" s="346"/>
      <c r="K288" s="354">
        <f t="shared" si="76"/>
        <v>238</v>
      </c>
      <c r="L288" s="354">
        <f t="shared" si="77"/>
        <v>232</v>
      </c>
      <c r="M288" s="354">
        <f t="shared" si="78"/>
        <v>228</v>
      </c>
      <c r="N288" s="354">
        <f t="shared" si="79"/>
        <v>224</v>
      </c>
      <c r="O288" s="354">
        <f t="shared" si="80"/>
        <v>220</v>
      </c>
      <c r="P288" s="354">
        <f t="shared" si="81"/>
        <v>200</v>
      </c>
      <c r="Q288" s="354">
        <f t="shared" si="82"/>
        <v>160</v>
      </c>
      <c r="R288" s="354">
        <f t="shared" si="83"/>
        <v>0</v>
      </c>
    </row>
    <row r="289" spans="1:18" ht="16.5" customHeight="1">
      <c r="A289" s="108">
        <v>282</v>
      </c>
      <c r="B289" s="108"/>
      <c r="C289" s="92" t="s">
        <v>2482</v>
      </c>
      <c r="D289" s="116" t="s">
        <v>2508</v>
      </c>
      <c r="E289" s="351">
        <v>420</v>
      </c>
      <c r="F289" s="318">
        <f t="shared" si="84"/>
        <v>105</v>
      </c>
      <c r="G289" s="106"/>
      <c r="H289" s="22" t="s">
        <v>2905</v>
      </c>
      <c r="I289" s="29" t="s">
        <v>2906</v>
      </c>
      <c r="J289" s="116" t="s">
        <v>2500</v>
      </c>
      <c r="K289" s="319">
        <f t="shared" si="76"/>
        <v>313</v>
      </c>
      <c r="L289" s="319">
        <f t="shared" si="77"/>
        <v>304</v>
      </c>
      <c r="M289" s="319">
        <f t="shared" si="78"/>
        <v>299</v>
      </c>
      <c r="N289" s="319">
        <f t="shared" si="79"/>
        <v>294</v>
      </c>
      <c r="O289" s="319">
        <f t="shared" si="80"/>
        <v>288</v>
      </c>
      <c r="P289" s="319">
        <f t="shared" si="81"/>
        <v>262</v>
      </c>
      <c r="Q289" s="319">
        <f t="shared" si="82"/>
        <v>210</v>
      </c>
      <c r="R289" s="319">
        <f t="shared" si="83"/>
        <v>0</v>
      </c>
    </row>
    <row r="290" spans="1:18" ht="16.5" customHeight="1">
      <c r="A290" s="344">
        <v>283</v>
      </c>
      <c r="B290" s="344"/>
      <c r="C290" s="345" t="s">
        <v>2483</v>
      </c>
      <c r="D290" s="346" t="s">
        <v>2508</v>
      </c>
      <c r="E290" s="352">
        <v>420</v>
      </c>
      <c r="F290" s="353">
        <f t="shared" si="84"/>
        <v>105</v>
      </c>
      <c r="G290" s="349"/>
      <c r="H290" s="22" t="s">
        <v>2905</v>
      </c>
      <c r="I290" s="23" t="s">
        <v>2900</v>
      </c>
      <c r="J290" s="346" t="s">
        <v>2500</v>
      </c>
      <c r="K290" s="354">
        <f t="shared" si="76"/>
        <v>313</v>
      </c>
      <c r="L290" s="354">
        <f t="shared" si="77"/>
        <v>304</v>
      </c>
      <c r="M290" s="354">
        <f t="shared" si="78"/>
        <v>299</v>
      </c>
      <c r="N290" s="354">
        <f t="shared" si="79"/>
        <v>294</v>
      </c>
      <c r="O290" s="354">
        <f t="shared" si="80"/>
        <v>288</v>
      </c>
      <c r="P290" s="354">
        <f t="shared" si="81"/>
        <v>262</v>
      </c>
      <c r="Q290" s="354">
        <f t="shared" si="82"/>
        <v>210</v>
      </c>
      <c r="R290" s="354">
        <f t="shared" si="83"/>
        <v>0</v>
      </c>
    </row>
    <row r="291" spans="1:18" ht="16.5" customHeight="1">
      <c r="A291" s="108">
        <v>284</v>
      </c>
      <c r="B291" s="108"/>
      <c r="C291" s="92" t="s">
        <v>984</v>
      </c>
      <c r="D291" s="116" t="s">
        <v>2507</v>
      </c>
      <c r="E291" s="351">
        <v>380</v>
      </c>
      <c r="F291" s="318">
        <f t="shared" si="84"/>
        <v>95</v>
      </c>
      <c r="G291" s="106"/>
      <c r="H291" s="29" t="s">
        <v>2906</v>
      </c>
      <c r="I291" s="22" t="s">
        <v>2905</v>
      </c>
      <c r="J291" s="116" t="s">
        <v>2501</v>
      </c>
      <c r="K291" s="319">
        <f t="shared" si="76"/>
        <v>283</v>
      </c>
      <c r="L291" s="319">
        <f t="shared" si="77"/>
        <v>275</v>
      </c>
      <c r="M291" s="319">
        <f t="shared" si="78"/>
        <v>270</v>
      </c>
      <c r="N291" s="319">
        <f t="shared" si="79"/>
        <v>266</v>
      </c>
      <c r="O291" s="319">
        <f t="shared" si="80"/>
        <v>261</v>
      </c>
      <c r="P291" s="319">
        <f t="shared" si="81"/>
        <v>237</v>
      </c>
      <c r="Q291" s="319">
        <f t="shared" si="82"/>
        <v>190</v>
      </c>
      <c r="R291" s="319">
        <f t="shared" si="83"/>
        <v>0</v>
      </c>
    </row>
    <row r="292" spans="1:18" ht="16.5" customHeight="1">
      <c r="A292" s="344">
        <v>285</v>
      </c>
      <c r="B292" s="344"/>
      <c r="C292" s="345" t="s">
        <v>985</v>
      </c>
      <c r="D292" s="346" t="s">
        <v>2507</v>
      </c>
      <c r="E292" s="352">
        <v>290</v>
      </c>
      <c r="F292" s="353">
        <f t="shared" si="84"/>
        <v>72</v>
      </c>
      <c r="G292" s="349"/>
      <c r="H292" s="78" t="s">
        <v>2911</v>
      </c>
      <c r="I292" s="68" t="s">
        <v>2902</v>
      </c>
      <c r="J292" s="346" t="s">
        <v>2500</v>
      </c>
      <c r="K292" s="354">
        <f t="shared" si="76"/>
        <v>214</v>
      </c>
      <c r="L292" s="354">
        <f t="shared" si="77"/>
        <v>208</v>
      </c>
      <c r="M292" s="354">
        <f t="shared" si="78"/>
        <v>205</v>
      </c>
      <c r="N292" s="354">
        <f t="shared" si="79"/>
        <v>201</v>
      </c>
      <c r="O292" s="354">
        <f t="shared" si="80"/>
        <v>198</v>
      </c>
      <c r="P292" s="354">
        <f t="shared" si="81"/>
        <v>180</v>
      </c>
      <c r="Q292" s="354">
        <f t="shared" si="82"/>
        <v>144</v>
      </c>
      <c r="R292" s="354">
        <f t="shared" si="83"/>
        <v>0</v>
      </c>
    </row>
    <row r="293" spans="1:18" ht="16.5" customHeight="1">
      <c r="A293" s="108">
        <v>286</v>
      </c>
      <c r="B293" s="108"/>
      <c r="C293" s="92" t="s">
        <v>2484</v>
      </c>
      <c r="D293" s="116" t="s">
        <v>2407</v>
      </c>
      <c r="E293" s="351">
        <v>360</v>
      </c>
      <c r="F293" s="318">
        <f t="shared" si="84"/>
        <v>90</v>
      </c>
      <c r="G293" s="106"/>
      <c r="H293" s="29" t="s">
        <v>2906</v>
      </c>
      <c r="I293" s="22" t="s">
        <v>2905</v>
      </c>
      <c r="J293" s="116"/>
      <c r="K293" s="319">
        <f t="shared" si="76"/>
        <v>268</v>
      </c>
      <c r="L293" s="319">
        <f t="shared" si="77"/>
        <v>261</v>
      </c>
      <c r="M293" s="319">
        <f t="shared" si="78"/>
        <v>256</v>
      </c>
      <c r="N293" s="319">
        <f t="shared" si="79"/>
        <v>252</v>
      </c>
      <c r="O293" s="319">
        <f t="shared" si="80"/>
        <v>247</v>
      </c>
      <c r="P293" s="319">
        <f t="shared" si="81"/>
        <v>225</v>
      </c>
      <c r="Q293" s="319">
        <f t="shared" si="82"/>
        <v>180</v>
      </c>
      <c r="R293" s="319">
        <f t="shared" si="83"/>
        <v>0</v>
      </c>
    </row>
    <row r="294" spans="1:18" ht="16.5" customHeight="1">
      <c r="A294" s="344">
        <v>287</v>
      </c>
      <c r="B294" s="344"/>
      <c r="C294" s="345" t="s">
        <v>158</v>
      </c>
      <c r="D294" s="346" t="s">
        <v>748</v>
      </c>
      <c r="E294" s="352">
        <v>360</v>
      </c>
      <c r="F294" s="353">
        <f t="shared" si="84"/>
        <v>90</v>
      </c>
      <c r="G294" s="349"/>
      <c r="H294" s="23" t="s">
        <v>2900</v>
      </c>
      <c r="I294" s="28" t="s">
        <v>557</v>
      </c>
      <c r="J294" s="346"/>
      <c r="K294" s="354">
        <f t="shared" si="76"/>
        <v>268</v>
      </c>
      <c r="L294" s="354">
        <f t="shared" si="77"/>
        <v>261</v>
      </c>
      <c r="M294" s="354">
        <f t="shared" si="78"/>
        <v>256</v>
      </c>
      <c r="N294" s="354">
        <f t="shared" si="79"/>
        <v>252</v>
      </c>
      <c r="O294" s="354">
        <f t="shared" si="80"/>
        <v>247</v>
      </c>
      <c r="P294" s="354">
        <f t="shared" si="81"/>
        <v>225</v>
      </c>
      <c r="Q294" s="354">
        <f t="shared" si="82"/>
        <v>180</v>
      </c>
      <c r="R294" s="354">
        <f t="shared" si="83"/>
        <v>0</v>
      </c>
    </row>
    <row r="295" spans="1:18" ht="16.5" customHeight="1">
      <c r="A295" s="108">
        <v>288</v>
      </c>
      <c r="B295" s="108"/>
      <c r="C295" s="92" t="s">
        <v>986</v>
      </c>
      <c r="D295" s="116" t="s">
        <v>821</v>
      </c>
      <c r="E295" s="351">
        <v>380</v>
      </c>
      <c r="F295" s="318">
        <f t="shared" si="84"/>
        <v>95</v>
      </c>
      <c r="G295" s="106"/>
      <c r="H295" s="20" t="s">
        <v>2909</v>
      </c>
      <c r="I295" s="68" t="s">
        <v>2902</v>
      </c>
      <c r="J295" s="116"/>
      <c r="K295" s="319">
        <f t="shared" si="76"/>
        <v>283</v>
      </c>
      <c r="L295" s="319">
        <f t="shared" si="77"/>
        <v>275</v>
      </c>
      <c r="M295" s="319">
        <f t="shared" si="78"/>
        <v>270</v>
      </c>
      <c r="N295" s="319">
        <f t="shared" si="79"/>
        <v>266</v>
      </c>
      <c r="O295" s="319">
        <f t="shared" si="80"/>
        <v>261</v>
      </c>
      <c r="P295" s="319">
        <f t="shared" si="81"/>
        <v>237</v>
      </c>
      <c r="Q295" s="319">
        <f t="shared" si="82"/>
        <v>190</v>
      </c>
      <c r="R295" s="319">
        <f t="shared" si="83"/>
        <v>0</v>
      </c>
    </row>
    <row r="296" spans="1:18" ht="16.5" customHeight="1">
      <c r="A296" s="344">
        <v>289</v>
      </c>
      <c r="B296" s="344"/>
      <c r="C296" s="345" t="s">
        <v>2453</v>
      </c>
      <c r="D296" s="346" t="s">
        <v>2470</v>
      </c>
      <c r="E296" s="352">
        <v>360</v>
      </c>
      <c r="F296" s="353">
        <f t="shared" si="84"/>
        <v>90</v>
      </c>
      <c r="G296" s="349"/>
      <c r="H296" s="23" t="s">
        <v>2900</v>
      </c>
      <c r="I296" s="23" t="s">
        <v>2900</v>
      </c>
      <c r="J296" s="346" t="s">
        <v>2500</v>
      </c>
      <c r="K296" s="354">
        <f t="shared" si="76"/>
        <v>268</v>
      </c>
      <c r="L296" s="354">
        <f t="shared" si="77"/>
        <v>261</v>
      </c>
      <c r="M296" s="354">
        <f t="shared" si="78"/>
        <v>256</v>
      </c>
      <c r="N296" s="354">
        <f t="shared" si="79"/>
        <v>252</v>
      </c>
      <c r="O296" s="354">
        <f t="shared" si="80"/>
        <v>247</v>
      </c>
      <c r="P296" s="354">
        <f t="shared" si="81"/>
        <v>225</v>
      </c>
      <c r="Q296" s="354">
        <f t="shared" si="82"/>
        <v>180</v>
      </c>
      <c r="R296" s="354">
        <f t="shared" si="83"/>
        <v>0</v>
      </c>
    </row>
    <row r="297" spans="1:18" ht="16.5" customHeight="1">
      <c r="A297" s="108">
        <v>290</v>
      </c>
      <c r="B297" s="108"/>
      <c r="C297" s="92" t="s">
        <v>2454</v>
      </c>
      <c r="D297" s="116" t="s">
        <v>2407</v>
      </c>
      <c r="E297" s="351">
        <v>360</v>
      </c>
      <c r="F297" s="318">
        <f t="shared" si="84"/>
        <v>90</v>
      </c>
      <c r="G297" s="106"/>
      <c r="H297" s="25" t="s">
        <v>2901</v>
      </c>
      <c r="I297" s="25" t="s">
        <v>2901</v>
      </c>
      <c r="J297" s="116" t="s">
        <v>2499</v>
      </c>
      <c r="K297" s="319">
        <f t="shared" si="76"/>
        <v>268</v>
      </c>
      <c r="L297" s="319">
        <f t="shared" si="77"/>
        <v>261</v>
      </c>
      <c r="M297" s="319">
        <f t="shared" si="78"/>
        <v>256</v>
      </c>
      <c r="N297" s="319">
        <f t="shared" si="79"/>
        <v>252</v>
      </c>
      <c r="O297" s="319">
        <f t="shared" si="80"/>
        <v>247</v>
      </c>
      <c r="P297" s="319">
        <f t="shared" si="81"/>
        <v>225</v>
      </c>
      <c r="Q297" s="319">
        <f t="shared" si="82"/>
        <v>180</v>
      </c>
      <c r="R297" s="319">
        <f t="shared" si="83"/>
        <v>0</v>
      </c>
    </row>
    <row r="298" spans="1:18" ht="16.5" customHeight="1">
      <c r="A298" s="344">
        <v>291</v>
      </c>
      <c r="B298" s="344"/>
      <c r="C298" s="345" t="s">
        <v>2455</v>
      </c>
      <c r="D298" s="346" t="s">
        <v>2407</v>
      </c>
      <c r="E298" s="352">
        <v>6200</v>
      </c>
      <c r="F298" s="353">
        <f t="shared" si="84"/>
        <v>1550</v>
      </c>
      <c r="G298" s="349" t="s">
        <v>2338</v>
      </c>
      <c r="H298" s="25" t="s">
        <v>2901</v>
      </c>
      <c r="I298" s="25" t="s">
        <v>2901</v>
      </c>
      <c r="J298" s="346" t="s">
        <v>2500</v>
      </c>
      <c r="K298" s="350" t="s">
        <v>732</v>
      </c>
      <c r="L298" s="350" t="s">
        <v>732</v>
      </c>
      <c r="M298" s="350" t="s">
        <v>732</v>
      </c>
      <c r="N298" s="350" t="s">
        <v>732</v>
      </c>
      <c r="O298" s="350" t="s">
        <v>732</v>
      </c>
      <c r="P298" s="350" t="s">
        <v>732</v>
      </c>
      <c r="Q298" s="350" t="s">
        <v>732</v>
      </c>
      <c r="R298" s="350" t="s">
        <v>732</v>
      </c>
    </row>
    <row r="299" spans="1:18" ht="16.5" customHeight="1">
      <c r="A299" s="108">
        <v>292</v>
      </c>
      <c r="B299" s="108"/>
      <c r="C299" s="92" t="s">
        <v>2456</v>
      </c>
      <c r="D299" s="116" t="s">
        <v>2394</v>
      </c>
      <c r="E299" s="351">
        <v>7200</v>
      </c>
      <c r="F299" s="318">
        <f t="shared" si="84"/>
        <v>1800</v>
      </c>
      <c r="G299" s="106" t="s">
        <v>2338</v>
      </c>
      <c r="H299" s="22" t="s">
        <v>2905</v>
      </c>
      <c r="I299" s="25" t="s">
        <v>2901</v>
      </c>
      <c r="J299" s="116" t="s">
        <v>2498</v>
      </c>
      <c r="K299" s="326" t="s">
        <v>732</v>
      </c>
      <c r="L299" s="326" t="s">
        <v>732</v>
      </c>
      <c r="M299" s="326" t="s">
        <v>732</v>
      </c>
      <c r="N299" s="326" t="s">
        <v>732</v>
      </c>
      <c r="O299" s="326" t="s">
        <v>732</v>
      </c>
      <c r="P299" s="326" t="s">
        <v>732</v>
      </c>
      <c r="Q299" s="326" t="s">
        <v>732</v>
      </c>
      <c r="R299" s="326" t="s">
        <v>732</v>
      </c>
    </row>
    <row r="300" spans="1:18" ht="16.5" customHeight="1">
      <c r="A300" s="344">
        <v>293</v>
      </c>
      <c r="B300" s="344"/>
      <c r="C300" s="345" t="s">
        <v>2457</v>
      </c>
      <c r="D300" s="346" t="s">
        <v>2395</v>
      </c>
      <c r="E300" s="352">
        <v>5200</v>
      </c>
      <c r="F300" s="353">
        <f t="shared" si="84"/>
        <v>1300</v>
      </c>
      <c r="G300" s="349" t="s">
        <v>2338</v>
      </c>
      <c r="H300" s="69" t="s">
        <v>2903</v>
      </c>
      <c r="I300" s="69" t="s">
        <v>2903</v>
      </c>
      <c r="J300" s="346" t="s">
        <v>2501</v>
      </c>
      <c r="K300" s="350" t="s">
        <v>732</v>
      </c>
      <c r="L300" s="350" t="s">
        <v>732</v>
      </c>
      <c r="M300" s="350" t="s">
        <v>732</v>
      </c>
      <c r="N300" s="350" t="s">
        <v>732</v>
      </c>
      <c r="O300" s="350" t="s">
        <v>732</v>
      </c>
      <c r="P300" s="350" t="s">
        <v>732</v>
      </c>
      <c r="Q300" s="350" t="s">
        <v>732</v>
      </c>
      <c r="R300" s="350" t="s">
        <v>732</v>
      </c>
    </row>
    <row r="301" spans="1:18" ht="16.5" customHeight="1">
      <c r="A301" s="108">
        <v>294</v>
      </c>
      <c r="B301" s="108"/>
      <c r="C301" s="92" t="s">
        <v>2458</v>
      </c>
      <c r="D301" s="116" t="s">
        <v>2395</v>
      </c>
      <c r="E301" s="351">
        <v>480</v>
      </c>
      <c r="F301" s="318">
        <f t="shared" si="84"/>
        <v>120</v>
      </c>
      <c r="G301" s="106"/>
      <c r="H301" s="20" t="s">
        <v>2909</v>
      </c>
      <c r="I301" s="20" t="s">
        <v>2909</v>
      </c>
      <c r="J301" s="116" t="s">
        <v>2501</v>
      </c>
      <c r="K301" s="319">
        <f t="shared" ref="K301:K312" si="85">ROUNDDOWN(F301*2.9844,0)</f>
        <v>358</v>
      </c>
      <c r="L301" s="319">
        <f t="shared" ref="L301:L312" si="86">ROUNDDOWN(F301*2.9,0)</f>
        <v>348</v>
      </c>
      <c r="M301" s="319">
        <f t="shared" ref="M301:M312" si="87">ROUNDDOWN(F301*2.85,0)</f>
        <v>342</v>
      </c>
      <c r="N301" s="319">
        <f t="shared" ref="N301:N312" si="88">ROUNDDOWN(F301*2.8,0)</f>
        <v>336</v>
      </c>
      <c r="O301" s="319">
        <f t="shared" ref="O301:O312" si="89">ROUNDDOWN(F301*2.75,0)</f>
        <v>330</v>
      </c>
      <c r="P301" s="319">
        <f t="shared" ref="P301:P312" si="90">ROUNDDOWN(F301*2.5,0)</f>
        <v>300</v>
      </c>
      <c r="Q301" s="319">
        <f t="shared" ref="Q301:Q312" si="91">ROUNDDOWN(F301*2,0)</f>
        <v>240</v>
      </c>
      <c r="R301" s="319">
        <f t="shared" ref="R301:R312" si="92">ROUNDDOWN(F301*0,0)</f>
        <v>0</v>
      </c>
    </row>
    <row r="302" spans="1:18" ht="16.5" customHeight="1">
      <c r="A302" s="344">
        <v>295</v>
      </c>
      <c r="B302" s="344"/>
      <c r="C302" s="345" t="s">
        <v>2459</v>
      </c>
      <c r="D302" s="346" t="s">
        <v>2508</v>
      </c>
      <c r="E302" s="352">
        <v>640</v>
      </c>
      <c r="F302" s="353">
        <f t="shared" si="84"/>
        <v>160</v>
      </c>
      <c r="G302" s="349"/>
      <c r="H302" s="23" t="s">
        <v>2900</v>
      </c>
      <c r="I302" s="25" t="s">
        <v>2901</v>
      </c>
      <c r="J302" s="346" t="s">
        <v>2500</v>
      </c>
      <c r="K302" s="354">
        <f t="shared" si="85"/>
        <v>477</v>
      </c>
      <c r="L302" s="354">
        <f t="shared" si="86"/>
        <v>464</v>
      </c>
      <c r="M302" s="354">
        <f t="shared" si="87"/>
        <v>456</v>
      </c>
      <c r="N302" s="354">
        <f t="shared" si="88"/>
        <v>448</v>
      </c>
      <c r="O302" s="354">
        <f t="shared" si="89"/>
        <v>440</v>
      </c>
      <c r="P302" s="354">
        <f t="shared" si="90"/>
        <v>400</v>
      </c>
      <c r="Q302" s="354">
        <f t="shared" si="91"/>
        <v>320</v>
      </c>
      <c r="R302" s="354">
        <f t="shared" si="92"/>
        <v>0</v>
      </c>
    </row>
    <row r="303" spans="1:18" ht="16.5" customHeight="1">
      <c r="A303" s="108">
        <v>296</v>
      </c>
      <c r="B303" s="108"/>
      <c r="C303" s="92" t="s">
        <v>2460</v>
      </c>
      <c r="D303" s="116" t="s">
        <v>2398</v>
      </c>
      <c r="E303" s="351">
        <v>640</v>
      </c>
      <c r="F303" s="318">
        <f t="shared" si="84"/>
        <v>160</v>
      </c>
      <c r="G303" s="106"/>
      <c r="H303" s="22" t="s">
        <v>2905</v>
      </c>
      <c r="I303" s="22" t="s">
        <v>2905</v>
      </c>
      <c r="J303" s="116"/>
      <c r="K303" s="319">
        <f t="shared" si="85"/>
        <v>477</v>
      </c>
      <c r="L303" s="319">
        <f t="shared" si="86"/>
        <v>464</v>
      </c>
      <c r="M303" s="319">
        <f t="shared" si="87"/>
        <v>456</v>
      </c>
      <c r="N303" s="319">
        <f t="shared" si="88"/>
        <v>448</v>
      </c>
      <c r="O303" s="319">
        <f t="shared" si="89"/>
        <v>440</v>
      </c>
      <c r="P303" s="319">
        <f t="shared" si="90"/>
        <v>400</v>
      </c>
      <c r="Q303" s="319">
        <f t="shared" si="91"/>
        <v>320</v>
      </c>
      <c r="R303" s="319">
        <f t="shared" si="92"/>
        <v>0</v>
      </c>
    </row>
    <row r="304" spans="1:18" ht="16.5" customHeight="1">
      <c r="A304" s="344">
        <v>297</v>
      </c>
      <c r="B304" s="344"/>
      <c r="C304" s="345" t="s">
        <v>2461</v>
      </c>
      <c r="D304" s="346" t="s">
        <v>2407</v>
      </c>
      <c r="E304" s="352">
        <v>640</v>
      </c>
      <c r="F304" s="353">
        <f t="shared" si="84"/>
        <v>160</v>
      </c>
      <c r="G304" s="349"/>
      <c r="H304" s="29" t="s">
        <v>2906</v>
      </c>
      <c r="I304" s="29" t="s">
        <v>2906</v>
      </c>
      <c r="J304" s="346" t="s">
        <v>2501</v>
      </c>
      <c r="K304" s="354">
        <f t="shared" si="85"/>
        <v>477</v>
      </c>
      <c r="L304" s="354">
        <f t="shared" si="86"/>
        <v>464</v>
      </c>
      <c r="M304" s="354">
        <f t="shared" si="87"/>
        <v>456</v>
      </c>
      <c r="N304" s="354">
        <f t="shared" si="88"/>
        <v>448</v>
      </c>
      <c r="O304" s="354">
        <f t="shared" si="89"/>
        <v>440</v>
      </c>
      <c r="P304" s="354">
        <f t="shared" si="90"/>
        <v>400</v>
      </c>
      <c r="Q304" s="354">
        <f t="shared" si="91"/>
        <v>320</v>
      </c>
      <c r="R304" s="354">
        <f t="shared" si="92"/>
        <v>0</v>
      </c>
    </row>
    <row r="305" spans="1:18" ht="16.5" customHeight="1">
      <c r="A305" s="108">
        <v>298</v>
      </c>
      <c r="B305" s="108"/>
      <c r="C305" s="92" t="s">
        <v>2462</v>
      </c>
      <c r="D305" s="116" t="s">
        <v>2507</v>
      </c>
      <c r="E305" s="351">
        <v>640</v>
      </c>
      <c r="F305" s="318">
        <f t="shared" si="84"/>
        <v>160</v>
      </c>
      <c r="G305" s="106"/>
      <c r="H305" s="78" t="s">
        <v>2911</v>
      </c>
      <c r="I305" s="81" t="s">
        <v>2912</v>
      </c>
      <c r="J305" s="116"/>
      <c r="K305" s="319">
        <f t="shared" si="85"/>
        <v>477</v>
      </c>
      <c r="L305" s="319">
        <f t="shared" si="86"/>
        <v>464</v>
      </c>
      <c r="M305" s="319">
        <f t="shared" si="87"/>
        <v>456</v>
      </c>
      <c r="N305" s="319">
        <f t="shared" si="88"/>
        <v>448</v>
      </c>
      <c r="O305" s="319">
        <f t="shared" si="89"/>
        <v>440</v>
      </c>
      <c r="P305" s="319">
        <f t="shared" si="90"/>
        <v>400</v>
      </c>
      <c r="Q305" s="319">
        <f t="shared" si="91"/>
        <v>320</v>
      </c>
      <c r="R305" s="319">
        <f t="shared" si="92"/>
        <v>0</v>
      </c>
    </row>
    <row r="306" spans="1:18" ht="16.5" customHeight="1">
      <c r="A306" s="344">
        <v>299</v>
      </c>
      <c r="B306" s="344"/>
      <c r="C306" s="345" t="s">
        <v>2463</v>
      </c>
      <c r="D306" s="346" t="s">
        <v>2510</v>
      </c>
      <c r="E306" s="352">
        <v>640</v>
      </c>
      <c r="F306" s="353">
        <f t="shared" si="84"/>
        <v>160</v>
      </c>
      <c r="G306" s="349"/>
      <c r="H306" s="20" t="s">
        <v>2909</v>
      </c>
      <c r="I306" s="20" t="s">
        <v>2909</v>
      </c>
      <c r="J306" s="346"/>
      <c r="K306" s="354">
        <f t="shared" si="85"/>
        <v>477</v>
      </c>
      <c r="L306" s="354">
        <f t="shared" si="86"/>
        <v>464</v>
      </c>
      <c r="M306" s="354">
        <f t="shared" si="87"/>
        <v>456</v>
      </c>
      <c r="N306" s="354">
        <f t="shared" si="88"/>
        <v>448</v>
      </c>
      <c r="O306" s="354">
        <f t="shared" si="89"/>
        <v>440</v>
      </c>
      <c r="P306" s="354">
        <f t="shared" si="90"/>
        <v>400</v>
      </c>
      <c r="Q306" s="354">
        <f t="shared" si="91"/>
        <v>320</v>
      </c>
      <c r="R306" s="354">
        <f t="shared" si="92"/>
        <v>0</v>
      </c>
    </row>
    <row r="307" spans="1:18" ht="16.5" customHeight="1">
      <c r="A307" s="108">
        <v>300</v>
      </c>
      <c r="B307" s="108"/>
      <c r="C307" s="92" t="s">
        <v>2464</v>
      </c>
      <c r="D307" s="116" t="s">
        <v>2508</v>
      </c>
      <c r="E307" s="351">
        <v>640</v>
      </c>
      <c r="F307" s="318">
        <f t="shared" si="84"/>
        <v>160</v>
      </c>
      <c r="G307" s="106"/>
      <c r="H307" s="22" t="s">
        <v>2905</v>
      </c>
      <c r="I307" s="68" t="s">
        <v>2902</v>
      </c>
      <c r="J307" s="116"/>
      <c r="K307" s="319">
        <f t="shared" si="85"/>
        <v>477</v>
      </c>
      <c r="L307" s="319">
        <f t="shared" si="86"/>
        <v>464</v>
      </c>
      <c r="M307" s="319">
        <f t="shared" si="87"/>
        <v>456</v>
      </c>
      <c r="N307" s="319">
        <f t="shared" si="88"/>
        <v>448</v>
      </c>
      <c r="O307" s="319">
        <f t="shared" si="89"/>
        <v>440</v>
      </c>
      <c r="P307" s="319">
        <f t="shared" si="90"/>
        <v>400</v>
      </c>
      <c r="Q307" s="319">
        <f t="shared" si="91"/>
        <v>320</v>
      </c>
      <c r="R307" s="319">
        <f t="shared" si="92"/>
        <v>0</v>
      </c>
    </row>
    <row r="308" spans="1:18" ht="16.5" customHeight="1">
      <c r="A308" s="344">
        <v>301</v>
      </c>
      <c r="B308" s="344"/>
      <c r="C308" s="345" t="s">
        <v>2465</v>
      </c>
      <c r="D308" s="346" t="s">
        <v>2407</v>
      </c>
      <c r="E308" s="352">
        <v>640</v>
      </c>
      <c r="F308" s="353">
        <f t="shared" si="84"/>
        <v>160</v>
      </c>
      <c r="G308" s="349"/>
      <c r="H308" s="22" t="s">
        <v>2905</v>
      </c>
      <c r="I308" s="29" t="s">
        <v>2906</v>
      </c>
      <c r="J308" s="346"/>
      <c r="K308" s="354">
        <f t="shared" si="85"/>
        <v>477</v>
      </c>
      <c r="L308" s="354">
        <f t="shared" si="86"/>
        <v>464</v>
      </c>
      <c r="M308" s="354">
        <f t="shared" si="87"/>
        <v>456</v>
      </c>
      <c r="N308" s="354">
        <f t="shared" si="88"/>
        <v>448</v>
      </c>
      <c r="O308" s="354">
        <f t="shared" si="89"/>
        <v>440</v>
      </c>
      <c r="P308" s="354">
        <f t="shared" si="90"/>
        <v>400</v>
      </c>
      <c r="Q308" s="354">
        <f t="shared" si="91"/>
        <v>320</v>
      </c>
      <c r="R308" s="354">
        <f t="shared" si="92"/>
        <v>0</v>
      </c>
    </row>
    <row r="309" spans="1:18" ht="16.5" customHeight="1">
      <c r="A309" s="108">
        <v>302</v>
      </c>
      <c r="B309" s="108"/>
      <c r="C309" s="92" t="s">
        <v>2466</v>
      </c>
      <c r="D309" s="116" t="s">
        <v>2407</v>
      </c>
      <c r="E309" s="351">
        <v>640</v>
      </c>
      <c r="F309" s="318">
        <f t="shared" si="84"/>
        <v>160</v>
      </c>
      <c r="G309" s="106"/>
      <c r="H309" s="22" t="s">
        <v>2905</v>
      </c>
      <c r="I309" s="23" t="s">
        <v>2900</v>
      </c>
      <c r="J309" s="116"/>
      <c r="K309" s="319">
        <f t="shared" si="85"/>
        <v>477</v>
      </c>
      <c r="L309" s="319">
        <f t="shared" si="86"/>
        <v>464</v>
      </c>
      <c r="M309" s="319">
        <f t="shared" si="87"/>
        <v>456</v>
      </c>
      <c r="N309" s="319">
        <f t="shared" si="88"/>
        <v>448</v>
      </c>
      <c r="O309" s="319">
        <f t="shared" si="89"/>
        <v>440</v>
      </c>
      <c r="P309" s="319">
        <f t="shared" si="90"/>
        <v>400</v>
      </c>
      <c r="Q309" s="319">
        <f t="shared" si="91"/>
        <v>320</v>
      </c>
      <c r="R309" s="319">
        <f t="shared" si="92"/>
        <v>0</v>
      </c>
    </row>
    <row r="310" spans="1:18" ht="16.5" customHeight="1">
      <c r="A310" s="344">
        <v>303</v>
      </c>
      <c r="B310" s="344"/>
      <c r="C310" s="345" t="s">
        <v>2467</v>
      </c>
      <c r="D310" s="346" t="s">
        <v>2407</v>
      </c>
      <c r="E310" s="352">
        <v>640</v>
      </c>
      <c r="F310" s="353">
        <f t="shared" si="84"/>
        <v>160</v>
      </c>
      <c r="G310" s="349"/>
      <c r="H310" s="22" t="s">
        <v>2905</v>
      </c>
      <c r="I310" s="24" t="s">
        <v>2908</v>
      </c>
      <c r="J310" s="346"/>
      <c r="K310" s="354">
        <f t="shared" si="85"/>
        <v>477</v>
      </c>
      <c r="L310" s="354">
        <f t="shared" si="86"/>
        <v>464</v>
      </c>
      <c r="M310" s="354">
        <f t="shared" si="87"/>
        <v>456</v>
      </c>
      <c r="N310" s="354">
        <f t="shared" si="88"/>
        <v>448</v>
      </c>
      <c r="O310" s="354">
        <f t="shared" si="89"/>
        <v>440</v>
      </c>
      <c r="P310" s="354">
        <f t="shared" si="90"/>
        <v>400</v>
      </c>
      <c r="Q310" s="354">
        <f t="shared" si="91"/>
        <v>320</v>
      </c>
      <c r="R310" s="354">
        <f t="shared" si="92"/>
        <v>0</v>
      </c>
    </row>
    <row r="311" spans="1:18" ht="16.5" customHeight="1">
      <c r="A311" s="108">
        <v>304</v>
      </c>
      <c r="B311" s="108"/>
      <c r="C311" s="92" t="s">
        <v>2468</v>
      </c>
      <c r="D311" s="116" t="s">
        <v>2407</v>
      </c>
      <c r="E311" s="351">
        <v>640</v>
      </c>
      <c r="F311" s="318">
        <f t="shared" si="84"/>
        <v>160</v>
      </c>
      <c r="G311" s="106"/>
      <c r="H311" s="22" t="s">
        <v>2905</v>
      </c>
      <c r="I311" s="27" t="s">
        <v>556</v>
      </c>
      <c r="J311" s="116"/>
      <c r="K311" s="319">
        <f t="shared" si="85"/>
        <v>477</v>
      </c>
      <c r="L311" s="319">
        <f t="shared" si="86"/>
        <v>464</v>
      </c>
      <c r="M311" s="319">
        <f t="shared" si="87"/>
        <v>456</v>
      </c>
      <c r="N311" s="319">
        <f t="shared" si="88"/>
        <v>448</v>
      </c>
      <c r="O311" s="319">
        <f t="shared" si="89"/>
        <v>440</v>
      </c>
      <c r="P311" s="319">
        <f t="shared" si="90"/>
        <v>400</v>
      </c>
      <c r="Q311" s="319">
        <f t="shared" si="91"/>
        <v>320</v>
      </c>
      <c r="R311" s="319">
        <f t="shared" si="92"/>
        <v>0</v>
      </c>
    </row>
    <row r="312" spans="1:18" ht="16.5" customHeight="1">
      <c r="A312" s="344">
        <v>305</v>
      </c>
      <c r="B312" s="344"/>
      <c r="C312" s="345" t="s">
        <v>370</v>
      </c>
      <c r="D312" s="346" t="s">
        <v>2395</v>
      </c>
      <c r="E312" s="352">
        <v>640</v>
      </c>
      <c r="F312" s="353">
        <f t="shared" si="84"/>
        <v>160</v>
      </c>
      <c r="G312" s="349"/>
      <c r="H312" s="25" t="s">
        <v>2901</v>
      </c>
      <c r="I312" s="25" t="s">
        <v>2901</v>
      </c>
      <c r="J312" s="346"/>
      <c r="K312" s="354">
        <f t="shared" si="85"/>
        <v>477</v>
      </c>
      <c r="L312" s="354">
        <f t="shared" si="86"/>
        <v>464</v>
      </c>
      <c r="M312" s="354">
        <f t="shared" si="87"/>
        <v>456</v>
      </c>
      <c r="N312" s="354">
        <f t="shared" si="88"/>
        <v>448</v>
      </c>
      <c r="O312" s="354">
        <f t="shared" si="89"/>
        <v>440</v>
      </c>
      <c r="P312" s="354">
        <f t="shared" si="90"/>
        <v>400</v>
      </c>
      <c r="Q312" s="354">
        <f t="shared" si="91"/>
        <v>320</v>
      </c>
      <c r="R312" s="354">
        <f t="shared" si="92"/>
        <v>0</v>
      </c>
    </row>
    <row r="313" spans="1:18" ht="16.5" customHeight="1">
      <c r="A313" s="108">
        <v>306</v>
      </c>
      <c r="B313" s="108"/>
      <c r="C313" s="92" t="s">
        <v>2469</v>
      </c>
      <c r="D313" s="116" t="s">
        <v>2507</v>
      </c>
      <c r="E313" s="351">
        <v>5800</v>
      </c>
      <c r="F313" s="318">
        <f t="shared" si="84"/>
        <v>1450</v>
      </c>
      <c r="G313" s="106" t="s">
        <v>2338</v>
      </c>
      <c r="H313" s="22" t="s">
        <v>2905</v>
      </c>
      <c r="I313" s="22" t="s">
        <v>2905</v>
      </c>
      <c r="J313" s="116" t="s">
        <v>2500</v>
      </c>
      <c r="K313" s="326" t="s">
        <v>732</v>
      </c>
      <c r="L313" s="326" t="s">
        <v>732</v>
      </c>
      <c r="M313" s="326" t="s">
        <v>732</v>
      </c>
      <c r="N313" s="326" t="s">
        <v>732</v>
      </c>
      <c r="O313" s="326" t="s">
        <v>732</v>
      </c>
      <c r="P313" s="326" t="s">
        <v>732</v>
      </c>
      <c r="Q313" s="326" t="s">
        <v>732</v>
      </c>
      <c r="R313" s="326" t="s">
        <v>732</v>
      </c>
    </row>
    <row r="314" spans="1:18" ht="16.5" customHeight="1">
      <c r="A314" s="344">
        <v>307</v>
      </c>
      <c r="B314" s="344"/>
      <c r="C314" s="345" t="s">
        <v>987</v>
      </c>
      <c r="D314" s="346" t="s">
        <v>821</v>
      </c>
      <c r="E314" s="347" t="s">
        <v>546</v>
      </c>
      <c r="F314" s="353">
        <v>0</v>
      </c>
      <c r="G314" s="349" t="s">
        <v>2473</v>
      </c>
      <c r="H314" s="69" t="s">
        <v>2903</v>
      </c>
      <c r="I314" s="20" t="s">
        <v>2909</v>
      </c>
      <c r="J314" s="346"/>
      <c r="K314" s="350" t="s">
        <v>732</v>
      </c>
      <c r="L314" s="350" t="s">
        <v>732</v>
      </c>
      <c r="M314" s="350" t="s">
        <v>732</v>
      </c>
      <c r="N314" s="350" t="s">
        <v>732</v>
      </c>
      <c r="O314" s="350" t="s">
        <v>732</v>
      </c>
      <c r="P314" s="350" t="s">
        <v>732</v>
      </c>
      <c r="Q314" s="350" t="s">
        <v>732</v>
      </c>
      <c r="R314" s="350" t="s">
        <v>732</v>
      </c>
    </row>
    <row r="315" spans="1:18" ht="16.5" customHeight="1">
      <c r="A315" s="108">
        <v>308</v>
      </c>
      <c r="B315" s="108"/>
      <c r="C315" s="92" t="s">
        <v>2485</v>
      </c>
      <c r="D315" s="116" t="s">
        <v>2395</v>
      </c>
      <c r="E315" s="355" t="s">
        <v>2472</v>
      </c>
      <c r="F315" s="356">
        <v>0</v>
      </c>
      <c r="G315" s="106" t="s">
        <v>2473</v>
      </c>
      <c r="H315" s="69" t="s">
        <v>2903</v>
      </c>
      <c r="I315" s="28" t="s">
        <v>557</v>
      </c>
      <c r="J315" s="116"/>
      <c r="K315" s="326" t="s">
        <v>732</v>
      </c>
      <c r="L315" s="326" t="s">
        <v>732</v>
      </c>
      <c r="M315" s="326" t="s">
        <v>732</v>
      </c>
      <c r="N315" s="326" t="s">
        <v>732</v>
      </c>
      <c r="O315" s="326" t="s">
        <v>732</v>
      </c>
      <c r="P315" s="326" t="s">
        <v>732</v>
      </c>
      <c r="Q315" s="326" t="s">
        <v>732</v>
      </c>
      <c r="R315" s="326" t="s">
        <v>732</v>
      </c>
    </row>
    <row r="316" spans="1:18" ht="16.5" customHeight="1">
      <c r="A316" s="344">
        <v>309</v>
      </c>
      <c r="B316" s="344"/>
      <c r="C316" s="345" t="s">
        <v>2486</v>
      </c>
      <c r="D316" s="346" t="s">
        <v>2489</v>
      </c>
      <c r="E316" s="347" t="s">
        <v>546</v>
      </c>
      <c r="F316" s="348">
        <v>0</v>
      </c>
      <c r="G316" s="349" t="s">
        <v>2495</v>
      </c>
      <c r="H316" s="24" t="s">
        <v>2908</v>
      </c>
      <c r="I316" s="24" t="s">
        <v>2908</v>
      </c>
      <c r="J316" s="346"/>
      <c r="K316" s="350" t="s">
        <v>732</v>
      </c>
      <c r="L316" s="350" t="s">
        <v>732</v>
      </c>
      <c r="M316" s="350" t="s">
        <v>732</v>
      </c>
      <c r="N316" s="350" t="s">
        <v>732</v>
      </c>
      <c r="O316" s="350" t="s">
        <v>732</v>
      </c>
      <c r="P316" s="350" t="s">
        <v>732</v>
      </c>
      <c r="Q316" s="350" t="s">
        <v>732</v>
      </c>
      <c r="R316" s="350" t="s">
        <v>732</v>
      </c>
    </row>
    <row r="317" spans="1:18" ht="16.5" customHeight="1">
      <c r="A317" s="108">
        <v>310</v>
      </c>
      <c r="B317" s="108"/>
      <c r="C317" s="92" t="s">
        <v>2487</v>
      </c>
      <c r="D317" s="116" t="s">
        <v>2489</v>
      </c>
      <c r="E317" s="355" t="s">
        <v>2472</v>
      </c>
      <c r="F317" s="318">
        <v>0</v>
      </c>
      <c r="G317" s="118" t="s">
        <v>2495</v>
      </c>
      <c r="H317" s="68" t="s">
        <v>2902</v>
      </c>
      <c r="I317" s="73" t="s">
        <v>558</v>
      </c>
      <c r="J317" s="116"/>
      <c r="K317" s="326" t="s">
        <v>732</v>
      </c>
      <c r="L317" s="326" t="s">
        <v>732</v>
      </c>
      <c r="M317" s="326" t="s">
        <v>732</v>
      </c>
      <c r="N317" s="326" t="s">
        <v>732</v>
      </c>
      <c r="O317" s="326" t="s">
        <v>732</v>
      </c>
      <c r="P317" s="326" t="s">
        <v>732</v>
      </c>
      <c r="Q317" s="326" t="s">
        <v>732</v>
      </c>
      <c r="R317" s="326" t="s">
        <v>732</v>
      </c>
    </row>
    <row r="318" spans="1:18" ht="16.5" customHeight="1">
      <c r="A318" s="344">
        <v>311</v>
      </c>
      <c r="B318" s="344"/>
      <c r="C318" s="345" t="s">
        <v>2488</v>
      </c>
      <c r="D318" s="346" t="s">
        <v>2490</v>
      </c>
      <c r="E318" s="347" t="s">
        <v>546</v>
      </c>
      <c r="F318" s="353">
        <v>2000</v>
      </c>
      <c r="G318" s="357" t="s">
        <v>2494</v>
      </c>
      <c r="H318" s="28" t="s">
        <v>557</v>
      </c>
      <c r="I318" s="68" t="s">
        <v>2902</v>
      </c>
      <c r="J318" s="358">
        <v>36526</v>
      </c>
      <c r="K318" s="350" t="s">
        <v>732</v>
      </c>
      <c r="L318" s="350" t="s">
        <v>732</v>
      </c>
      <c r="M318" s="350" t="s">
        <v>732</v>
      </c>
      <c r="N318" s="350" t="s">
        <v>732</v>
      </c>
      <c r="O318" s="350" t="s">
        <v>732</v>
      </c>
      <c r="P318" s="350" t="s">
        <v>732</v>
      </c>
      <c r="Q318" s="350" t="s">
        <v>732</v>
      </c>
      <c r="R318" s="350" t="s">
        <v>732</v>
      </c>
    </row>
    <row r="319" spans="1:18" ht="16.5" customHeight="1">
      <c r="A319" s="108">
        <v>312</v>
      </c>
      <c r="B319" s="108"/>
      <c r="C319" s="92" t="s">
        <v>2488</v>
      </c>
      <c r="D319" s="116" t="s">
        <v>2510</v>
      </c>
      <c r="E319" s="355" t="s">
        <v>2472</v>
      </c>
      <c r="F319" s="356">
        <v>2001</v>
      </c>
      <c r="G319" s="118" t="s">
        <v>2494</v>
      </c>
      <c r="H319" s="28" t="s">
        <v>557</v>
      </c>
      <c r="I319" s="29" t="s">
        <v>2906</v>
      </c>
      <c r="J319" s="119">
        <v>36892</v>
      </c>
      <c r="K319" s="326" t="s">
        <v>732</v>
      </c>
      <c r="L319" s="326" t="s">
        <v>732</v>
      </c>
      <c r="M319" s="326" t="s">
        <v>732</v>
      </c>
      <c r="N319" s="326" t="s">
        <v>732</v>
      </c>
      <c r="O319" s="326" t="s">
        <v>732</v>
      </c>
      <c r="P319" s="326" t="s">
        <v>732</v>
      </c>
      <c r="Q319" s="326" t="s">
        <v>732</v>
      </c>
      <c r="R319" s="326" t="s">
        <v>732</v>
      </c>
    </row>
    <row r="320" spans="1:18" ht="16.5" customHeight="1">
      <c r="A320" s="344">
        <v>313</v>
      </c>
      <c r="B320" s="344"/>
      <c r="C320" s="345" t="s">
        <v>2488</v>
      </c>
      <c r="D320" s="346" t="s">
        <v>2508</v>
      </c>
      <c r="E320" s="347" t="s">
        <v>546</v>
      </c>
      <c r="F320" s="353">
        <v>2002</v>
      </c>
      <c r="G320" s="357" t="s">
        <v>2494</v>
      </c>
      <c r="H320" s="28" t="s">
        <v>557</v>
      </c>
      <c r="I320" s="29" t="s">
        <v>2906</v>
      </c>
      <c r="J320" s="358">
        <v>37257</v>
      </c>
      <c r="K320" s="350" t="s">
        <v>732</v>
      </c>
      <c r="L320" s="350" t="s">
        <v>732</v>
      </c>
      <c r="M320" s="350" t="s">
        <v>732</v>
      </c>
      <c r="N320" s="350" t="s">
        <v>732</v>
      </c>
      <c r="O320" s="350" t="s">
        <v>732</v>
      </c>
      <c r="P320" s="350" t="s">
        <v>732</v>
      </c>
      <c r="Q320" s="350" t="s">
        <v>732</v>
      </c>
      <c r="R320" s="350" t="s">
        <v>732</v>
      </c>
    </row>
    <row r="321" spans="1:18" ht="16.5" customHeight="1">
      <c r="A321" s="108">
        <v>314</v>
      </c>
      <c r="B321" s="108"/>
      <c r="C321" s="92" t="s">
        <v>2488</v>
      </c>
      <c r="D321" s="116" t="s">
        <v>2507</v>
      </c>
      <c r="E321" s="355" t="s">
        <v>2472</v>
      </c>
      <c r="F321" s="356">
        <v>2003</v>
      </c>
      <c r="G321" s="118" t="s">
        <v>2494</v>
      </c>
      <c r="H321" s="28" t="s">
        <v>557</v>
      </c>
      <c r="I321" s="68" t="s">
        <v>2902</v>
      </c>
      <c r="J321" s="119">
        <v>37622</v>
      </c>
      <c r="K321" s="326" t="s">
        <v>732</v>
      </c>
      <c r="L321" s="326" t="s">
        <v>732</v>
      </c>
      <c r="M321" s="326" t="s">
        <v>732</v>
      </c>
      <c r="N321" s="326" t="s">
        <v>732</v>
      </c>
      <c r="O321" s="326" t="s">
        <v>732</v>
      </c>
      <c r="P321" s="326" t="s">
        <v>732</v>
      </c>
      <c r="Q321" s="326" t="s">
        <v>732</v>
      </c>
      <c r="R321" s="326" t="s">
        <v>732</v>
      </c>
    </row>
    <row r="322" spans="1:18" ht="16.5" customHeight="1">
      <c r="A322" s="344">
        <v>315</v>
      </c>
      <c r="B322" s="344"/>
      <c r="C322" s="345" t="s">
        <v>2488</v>
      </c>
      <c r="D322" s="346" t="s">
        <v>2491</v>
      </c>
      <c r="E322" s="347" t="s">
        <v>546</v>
      </c>
      <c r="F322" s="353">
        <v>2004</v>
      </c>
      <c r="G322" s="357" t="s">
        <v>2494</v>
      </c>
      <c r="H322" s="24" t="s">
        <v>2908</v>
      </c>
      <c r="I322" s="28" t="s">
        <v>557</v>
      </c>
      <c r="J322" s="358">
        <v>37987</v>
      </c>
      <c r="K322" s="350" t="s">
        <v>732</v>
      </c>
      <c r="L322" s="350" t="s">
        <v>732</v>
      </c>
      <c r="M322" s="350" t="s">
        <v>732</v>
      </c>
      <c r="N322" s="350" t="s">
        <v>732</v>
      </c>
      <c r="O322" s="350" t="s">
        <v>732</v>
      </c>
      <c r="P322" s="350" t="s">
        <v>732</v>
      </c>
      <c r="Q322" s="350" t="s">
        <v>732</v>
      </c>
      <c r="R322" s="350" t="s">
        <v>732</v>
      </c>
    </row>
    <row r="323" spans="1:18" ht="16.5" customHeight="1">
      <c r="A323" s="108">
        <v>316</v>
      </c>
      <c r="B323" s="108"/>
      <c r="C323" s="92" t="s">
        <v>2488</v>
      </c>
      <c r="D323" s="116" t="s">
        <v>2506</v>
      </c>
      <c r="E323" s="355" t="s">
        <v>2472</v>
      </c>
      <c r="F323" s="356">
        <v>2005</v>
      </c>
      <c r="G323" s="118" t="s">
        <v>2494</v>
      </c>
      <c r="H323" s="24" t="s">
        <v>2908</v>
      </c>
      <c r="I323" s="28" t="s">
        <v>557</v>
      </c>
      <c r="J323" s="119">
        <v>38353</v>
      </c>
      <c r="K323" s="326" t="s">
        <v>732</v>
      </c>
      <c r="L323" s="326" t="s">
        <v>732</v>
      </c>
      <c r="M323" s="326" t="s">
        <v>732</v>
      </c>
      <c r="N323" s="326" t="s">
        <v>732</v>
      </c>
      <c r="O323" s="326" t="s">
        <v>732</v>
      </c>
      <c r="P323" s="326" t="s">
        <v>732</v>
      </c>
      <c r="Q323" s="326" t="s">
        <v>732</v>
      </c>
      <c r="R323" s="326" t="s">
        <v>732</v>
      </c>
    </row>
    <row r="324" spans="1:18" ht="16.5" customHeight="1">
      <c r="A324" s="344">
        <v>317</v>
      </c>
      <c r="B324" s="344"/>
      <c r="C324" s="345" t="s">
        <v>2488</v>
      </c>
      <c r="D324" s="346" t="s">
        <v>2492</v>
      </c>
      <c r="E324" s="347" t="s">
        <v>546</v>
      </c>
      <c r="F324" s="353">
        <v>2006</v>
      </c>
      <c r="G324" s="357" t="s">
        <v>2494</v>
      </c>
      <c r="H324" s="73" t="s">
        <v>558</v>
      </c>
      <c r="I324" s="68" t="s">
        <v>2902</v>
      </c>
      <c r="J324" s="358">
        <v>38718</v>
      </c>
      <c r="K324" s="350" t="s">
        <v>732</v>
      </c>
      <c r="L324" s="350" t="s">
        <v>732</v>
      </c>
      <c r="M324" s="350" t="s">
        <v>732</v>
      </c>
      <c r="N324" s="350" t="s">
        <v>732</v>
      </c>
      <c r="O324" s="350" t="s">
        <v>732</v>
      </c>
      <c r="P324" s="350" t="s">
        <v>732</v>
      </c>
      <c r="Q324" s="350" t="s">
        <v>732</v>
      </c>
      <c r="R324" s="350" t="s">
        <v>732</v>
      </c>
    </row>
    <row r="325" spans="1:18" ht="16.5" customHeight="1">
      <c r="A325" s="108">
        <v>318</v>
      </c>
      <c r="B325" s="108"/>
      <c r="C325" s="92" t="s">
        <v>2488</v>
      </c>
      <c r="D325" s="116" t="s">
        <v>2510</v>
      </c>
      <c r="E325" s="355" t="s">
        <v>2472</v>
      </c>
      <c r="F325" s="356">
        <v>2007</v>
      </c>
      <c r="G325" s="118" t="s">
        <v>2494</v>
      </c>
      <c r="H325" s="73" t="s">
        <v>558</v>
      </c>
      <c r="I325" s="25" t="s">
        <v>2901</v>
      </c>
      <c r="J325" s="119">
        <v>39083</v>
      </c>
      <c r="K325" s="326" t="s">
        <v>732</v>
      </c>
      <c r="L325" s="326" t="s">
        <v>732</v>
      </c>
      <c r="M325" s="326" t="s">
        <v>732</v>
      </c>
      <c r="N325" s="326" t="s">
        <v>732</v>
      </c>
      <c r="O325" s="326" t="s">
        <v>732</v>
      </c>
      <c r="P325" s="326" t="s">
        <v>732</v>
      </c>
      <c r="Q325" s="326" t="s">
        <v>732</v>
      </c>
      <c r="R325" s="326" t="s">
        <v>732</v>
      </c>
    </row>
    <row r="326" spans="1:18" ht="16.5" customHeight="1">
      <c r="A326" s="344">
        <v>319</v>
      </c>
      <c r="B326" s="344"/>
      <c r="C326" s="345" t="s">
        <v>2488</v>
      </c>
      <c r="D326" s="346" t="s">
        <v>2493</v>
      </c>
      <c r="E326" s="347" t="s">
        <v>546</v>
      </c>
      <c r="F326" s="353">
        <v>2008</v>
      </c>
      <c r="G326" s="357" t="s">
        <v>2494</v>
      </c>
      <c r="H326" s="68" t="s">
        <v>2902</v>
      </c>
      <c r="I326" s="25" t="s">
        <v>2901</v>
      </c>
      <c r="J326" s="358">
        <v>39448</v>
      </c>
      <c r="K326" s="350" t="s">
        <v>732</v>
      </c>
      <c r="L326" s="350" t="s">
        <v>732</v>
      </c>
      <c r="M326" s="350" t="s">
        <v>732</v>
      </c>
      <c r="N326" s="350" t="s">
        <v>732</v>
      </c>
      <c r="O326" s="350" t="s">
        <v>732</v>
      </c>
      <c r="P326" s="350" t="s">
        <v>732</v>
      </c>
      <c r="Q326" s="350" t="s">
        <v>732</v>
      </c>
      <c r="R326" s="350" t="s">
        <v>732</v>
      </c>
    </row>
    <row r="327" spans="1:18" ht="16.5" customHeight="1">
      <c r="A327" s="108">
        <v>320</v>
      </c>
      <c r="B327" s="108"/>
      <c r="C327" s="92" t="s">
        <v>2488</v>
      </c>
      <c r="D327" s="116" t="s">
        <v>2492</v>
      </c>
      <c r="E327" s="355" t="s">
        <v>2472</v>
      </c>
      <c r="F327" s="356">
        <v>2009</v>
      </c>
      <c r="G327" s="118" t="s">
        <v>2494</v>
      </c>
      <c r="H327" s="68" t="s">
        <v>2902</v>
      </c>
      <c r="I327" s="68" t="s">
        <v>2902</v>
      </c>
      <c r="J327" s="119">
        <v>39814</v>
      </c>
      <c r="K327" s="326" t="s">
        <v>732</v>
      </c>
      <c r="L327" s="326" t="s">
        <v>732</v>
      </c>
      <c r="M327" s="326" t="s">
        <v>732</v>
      </c>
      <c r="N327" s="326" t="s">
        <v>732</v>
      </c>
      <c r="O327" s="326" t="s">
        <v>732</v>
      </c>
      <c r="P327" s="326" t="s">
        <v>732</v>
      </c>
      <c r="Q327" s="326" t="s">
        <v>732</v>
      </c>
      <c r="R327" s="326" t="s">
        <v>732</v>
      </c>
    </row>
    <row r="328" spans="1:18" ht="16.5" customHeight="1">
      <c r="A328" s="344">
        <v>321</v>
      </c>
      <c r="B328" s="344"/>
      <c r="C328" s="345" t="s">
        <v>2488</v>
      </c>
      <c r="D328" s="346" t="s">
        <v>2489</v>
      </c>
      <c r="E328" s="347" t="s">
        <v>546</v>
      </c>
      <c r="F328" s="353">
        <v>2010</v>
      </c>
      <c r="G328" s="357" t="s">
        <v>2494</v>
      </c>
      <c r="H328" s="28" t="s">
        <v>557</v>
      </c>
      <c r="I328" s="24" t="s">
        <v>2908</v>
      </c>
      <c r="J328" s="358">
        <v>40179</v>
      </c>
      <c r="K328" s="350" t="s">
        <v>732</v>
      </c>
      <c r="L328" s="350" t="s">
        <v>732</v>
      </c>
      <c r="M328" s="350" t="s">
        <v>732</v>
      </c>
      <c r="N328" s="350" t="s">
        <v>732</v>
      </c>
      <c r="O328" s="350" t="s">
        <v>732</v>
      </c>
      <c r="P328" s="350" t="s">
        <v>732</v>
      </c>
      <c r="Q328" s="350" t="s">
        <v>732</v>
      </c>
      <c r="R328" s="350" t="s">
        <v>732</v>
      </c>
    </row>
    <row r="329" spans="1:18" ht="16.5" customHeight="1">
      <c r="A329" s="108">
        <v>322</v>
      </c>
      <c r="B329" s="108"/>
      <c r="C329" s="92" t="s">
        <v>2488</v>
      </c>
      <c r="D329" s="116" t="s">
        <v>2504</v>
      </c>
      <c r="E329" s="355" t="s">
        <v>2472</v>
      </c>
      <c r="F329" s="356">
        <v>2011</v>
      </c>
      <c r="G329" s="118" t="s">
        <v>2494</v>
      </c>
      <c r="H329" s="28" t="s">
        <v>557</v>
      </c>
      <c r="I329" s="24" t="s">
        <v>2908</v>
      </c>
      <c r="J329" s="119">
        <v>40544</v>
      </c>
      <c r="K329" s="326" t="s">
        <v>732</v>
      </c>
      <c r="L329" s="326" t="s">
        <v>732</v>
      </c>
      <c r="M329" s="326" t="s">
        <v>732</v>
      </c>
      <c r="N329" s="326" t="s">
        <v>732</v>
      </c>
      <c r="O329" s="326" t="s">
        <v>732</v>
      </c>
      <c r="P329" s="326" t="s">
        <v>732</v>
      </c>
      <c r="Q329" s="326" t="s">
        <v>732</v>
      </c>
      <c r="R329" s="326" t="s">
        <v>732</v>
      </c>
    </row>
    <row r="330" spans="1:18" ht="16.5" customHeight="1">
      <c r="A330" s="344">
        <v>323</v>
      </c>
      <c r="B330" s="344"/>
      <c r="C330" s="345" t="s">
        <v>2488</v>
      </c>
      <c r="D330" s="346" t="s">
        <v>2449</v>
      </c>
      <c r="E330" s="347" t="s">
        <v>546</v>
      </c>
      <c r="F330" s="353">
        <v>2012</v>
      </c>
      <c r="G330" s="357" t="s">
        <v>2494</v>
      </c>
      <c r="H330" s="28" t="s">
        <v>557</v>
      </c>
      <c r="I330" s="68" t="s">
        <v>2902</v>
      </c>
      <c r="J330" s="358">
        <v>40909</v>
      </c>
      <c r="K330" s="350" t="s">
        <v>732</v>
      </c>
      <c r="L330" s="350" t="s">
        <v>732</v>
      </c>
      <c r="M330" s="350" t="s">
        <v>732</v>
      </c>
      <c r="N330" s="350" t="s">
        <v>732</v>
      </c>
      <c r="O330" s="350" t="s">
        <v>732</v>
      </c>
      <c r="P330" s="350" t="s">
        <v>732</v>
      </c>
      <c r="Q330" s="350" t="s">
        <v>732</v>
      </c>
      <c r="R330" s="350" t="s">
        <v>732</v>
      </c>
    </row>
    <row r="331" spans="1:18" ht="16.5" customHeight="1">
      <c r="A331" s="108">
        <v>324</v>
      </c>
      <c r="B331" s="108"/>
      <c r="C331" s="92" t="s">
        <v>2488</v>
      </c>
      <c r="D331" s="116" t="s">
        <v>2510</v>
      </c>
      <c r="E331" s="355" t="s">
        <v>2472</v>
      </c>
      <c r="F331" s="356">
        <v>2013</v>
      </c>
      <c r="G331" s="118" t="s">
        <v>2494</v>
      </c>
      <c r="H331" s="28" t="s">
        <v>557</v>
      </c>
      <c r="I331" s="29" t="s">
        <v>2906</v>
      </c>
      <c r="J331" s="119">
        <v>41275</v>
      </c>
      <c r="K331" s="326" t="s">
        <v>732</v>
      </c>
      <c r="L331" s="326" t="s">
        <v>732</v>
      </c>
      <c r="M331" s="326" t="s">
        <v>732</v>
      </c>
      <c r="N331" s="326" t="s">
        <v>732</v>
      </c>
      <c r="O331" s="326" t="s">
        <v>732</v>
      </c>
      <c r="P331" s="326" t="s">
        <v>732</v>
      </c>
      <c r="Q331" s="326" t="s">
        <v>732</v>
      </c>
      <c r="R331" s="326" t="s">
        <v>732</v>
      </c>
    </row>
    <row r="332" spans="1:18" ht="16.5" customHeight="1">
      <c r="A332" s="344">
        <v>325</v>
      </c>
      <c r="B332" s="344"/>
      <c r="C332" s="345" t="s">
        <v>2488</v>
      </c>
      <c r="D332" s="346" t="s">
        <v>2508</v>
      </c>
      <c r="E332" s="347" t="s">
        <v>546</v>
      </c>
      <c r="F332" s="353">
        <v>2014</v>
      </c>
      <c r="G332" s="357" t="s">
        <v>2494</v>
      </c>
      <c r="H332" s="24" t="s">
        <v>2908</v>
      </c>
      <c r="I332" s="29" t="s">
        <v>2906</v>
      </c>
      <c r="J332" s="358">
        <v>41640</v>
      </c>
      <c r="K332" s="350" t="s">
        <v>732</v>
      </c>
      <c r="L332" s="350" t="s">
        <v>732</v>
      </c>
      <c r="M332" s="350" t="s">
        <v>732</v>
      </c>
      <c r="N332" s="350" t="s">
        <v>732</v>
      </c>
      <c r="O332" s="350" t="s">
        <v>732</v>
      </c>
      <c r="P332" s="350" t="s">
        <v>732</v>
      </c>
      <c r="Q332" s="350" t="s">
        <v>732</v>
      </c>
      <c r="R332" s="350" t="s">
        <v>732</v>
      </c>
    </row>
    <row r="333" spans="1:18" ht="16.5" customHeight="1">
      <c r="A333" s="108">
        <v>326</v>
      </c>
      <c r="B333" s="108"/>
      <c r="C333" s="92" t="s">
        <v>2488</v>
      </c>
      <c r="D333" s="116" t="s">
        <v>2507</v>
      </c>
      <c r="E333" s="355" t="s">
        <v>2472</v>
      </c>
      <c r="F333" s="356">
        <v>2015</v>
      </c>
      <c r="G333" s="118" t="s">
        <v>2494</v>
      </c>
      <c r="H333" s="24" t="s">
        <v>2908</v>
      </c>
      <c r="I333" s="68" t="s">
        <v>2902</v>
      </c>
      <c r="J333" s="119">
        <v>42005</v>
      </c>
      <c r="K333" s="326" t="s">
        <v>732</v>
      </c>
      <c r="L333" s="326" t="s">
        <v>732</v>
      </c>
      <c r="M333" s="326" t="s">
        <v>732</v>
      </c>
      <c r="N333" s="326" t="s">
        <v>732</v>
      </c>
      <c r="O333" s="326" t="s">
        <v>732</v>
      </c>
      <c r="P333" s="326" t="s">
        <v>732</v>
      </c>
      <c r="Q333" s="326" t="s">
        <v>732</v>
      </c>
      <c r="R333" s="326" t="s">
        <v>732</v>
      </c>
    </row>
    <row r="334" spans="1:18" ht="16.5" customHeight="1">
      <c r="A334" s="344">
        <v>327</v>
      </c>
      <c r="B334" s="344"/>
      <c r="C334" s="345" t="s">
        <v>2488</v>
      </c>
      <c r="D334" s="346" t="s">
        <v>2491</v>
      </c>
      <c r="E334" s="347" t="s">
        <v>546</v>
      </c>
      <c r="F334" s="353">
        <v>2016</v>
      </c>
      <c r="G334" s="357" t="s">
        <v>2494</v>
      </c>
      <c r="H334" s="73" t="s">
        <v>558</v>
      </c>
      <c r="I334" s="28" t="s">
        <v>557</v>
      </c>
      <c r="J334" s="358">
        <v>42370</v>
      </c>
      <c r="K334" s="350" t="s">
        <v>732</v>
      </c>
      <c r="L334" s="350" t="s">
        <v>732</v>
      </c>
      <c r="M334" s="350" t="s">
        <v>732</v>
      </c>
      <c r="N334" s="350" t="s">
        <v>732</v>
      </c>
      <c r="O334" s="350" t="s">
        <v>732</v>
      </c>
      <c r="P334" s="350" t="s">
        <v>732</v>
      </c>
      <c r="Q334" s="350" t="s">
        <v>732</v>
      </c>
      <c r="R334" s="350" t="s">
        <v>732</v>
      </c>
    </row>
    <row r="335" spans="1:18" ht="16.5" customHeight="1">
      <c r="A335" s="108">
        <v>328</v>
      </c>
      <c r="B335" s="108"/>
      <c r="C335" s="92" t="s">
        <v>2488</v>
      </c>
      <c r="D335" s="116" t="s">
        <v>2506</v>
      </c>
      <c r="E335" s="355" t="s">
        <v>2472</v>
      </c>
      <c r="F335" s="356">
        <v>2017</v>
      </c>
      <c r="G335" s="118" t="s">
        <v>2494</v>
      </c>
      <c r="H335" s="73" t="s">
        <v>558</v>
      </c>
      <c r="I335" s="28" t="s">
        <v>557</v>
      </c>
      <c r="J335" s="119">
        <v>42736</v>
      </c>
      <c r="K335" s="326" t="s">
        <v>732</v>
      </c>
      <c r="L335" s="326" t="s">
        <v>732</v>
      </c>
      <c r="M335" s="326" t="s">
        <v>732</v>
      </c>
      <c r="N335" s="326" t="s">
        <v>732</v>
      </c>
      <c r="O335" s="326" t="s">
        <v>732</v>
      </c>
      <c r="P335" s="326" t="s">
        <v>732</v>
      </c>
      <c r="Q335" s="326" t="s">
        <v>732</v>
      </c>
      <c r="R335" s="326" t="s">
        <v>732</v>
      </c>
    </row>
    <row r="336" spans="1:18" ht="16.5" customHeight="1">
      <c r="A336" s="344">
        <v>329</v>
      </c>
      <c r="B336" s="344"/>
      <c r="C336" s="345" t="s">
        <v>2488</v>
      </c>
      <c r="D336" s="346" t="s">
        <v>2492</v>
      </c>
      <c r="E336" s="347" t="s">
        <v>546</v>
      </c>
      <c r="F336" s="353">
        <v>2018</v>
      </c>
      <c r="G336" s="357" t="s">
        <v>2494</v>
      </c>
      <c r="H336" s="68" t="s">
        <v>2902</v>
      </c>
      <c r="I336" s="68" t="s">
        <v>2902</v>
      </c>
      <c r="J336" s="358">
        <v>43101</v>
      </c>
      <c r="K336" s="350" t="s">
        <v>732</v>
      </c>
      <c r="L336" s="350" t="s">
        <v>732</v>
      </c>
      <c r="M336" s="350" t="s">
        <v>732</v>
      </c>
      <c r="N336" s="350" t="s">
        <v>732</v>
      </c>
      <c r="O336" s="350" t="s">
        <v>732</v>
      </c>
      <c r="P336" s="350" t="s">
        <v>732</v>
      </c>
      <c r="Q336" s="350" t="s">
        <v>732</v>
      </c>
      <c r="R336" s="350" t="s">
        <v>732</v>
      </c>
    </row>
    <row r="337" spans="1:18" ht="16.5" customHeight="1">
      <c r="A337" s="108">
        <v>330</v>
      </c>
      <c r="B337" s="108"/>
      <c r="C337" s="92" t="s">
        <v>2488</v>
      </c>
      <c r="D337" s="116" t="s">
        <v>2510</v>
      </c>
      <c r="E337" s="355" t="s">
        <v>2472</v>
      </c>
      <c r="F337" s="356">
        <v>2019</v>
      </c>
      <c r="G337" s="118" t="s">
        <v>2494</v>
      </c>
      <c r="H337" s="68" t="s">
        <v>2902</v>
      </c>
      <c r="I337" s="25" t="s">
        <v>2901</v>
      </c>
      <c r="J337" s="119">
        <v>43466</v>
      </c>
      <c r="K337" s="326" t="s">
        <v>732</v>
      </c>
      <c r="L337" s="326" t="s">
        <v>732</v>
      </c>
      <c r="M337" s="326" t="s">
        <v>732</v>
      </c>
      <c r="N337" s="326" t="s">
        <v>732</v>
      </c>
      <c r="O337" s="326" t="s">
        <v>732</v>
      </c>
      <c r="P337" s="326" t="s">
        <v>732</v>
      </c>
      <c r="Q337" s="326" t="s">
        <v>732</v>
      </c>
      <c r="R337" s="326" t="s">
        <v>732</v>
      </c>
    </row>
    <row r="338" spans="1:18" ht="16.5" customHeight="1">
      <c r="A338" s="344">
        <v>331</v>
      </c>
      <c r="B338" s="344"/>
      <c r="C338" s="345" t="s">
        <v>2488</v>
      </c>
      <c r="D338" s="346" t="s">
        <v>2493</v>
      </c>
      <c r="E338" s="347" t="s">
        <v>546</v>
      </c>
      <c r="F338" s="353">
        <v>2020</v>
      </c>
      <c r="G338" s="357" t="s">
        <v>2494</v>
      </c>
      <c r="H338" s="28" t="s">
        <v>557</v>
      </c>
      <c r="I338" s="25" t="s">
        <v>2901</v>
      </c>
      <c r="J338" s="358">
        <v>43831</v>
      </c>
      <c r="K338" s="350" t="s">
        <v>732</v>
      </c>
      <c r="L338" s="350" t="s">
        <v>732</v>
      </c>
      <c r="M338" s="350" t="s">
        <v>732</v>
      </c>
      <c r="N338" s="350" t="s">
        <v>732</v>
      </c>
      <c r="O338" s="350" t="s">
        <v>732</v>
      </c>
      <c r="P338" s="350" t="s">
        <v>732</v>
      </c>
      <c r="Q338" s="350" t="s">
        <v>732</v>
      </c>
      <c r="R338" s="350" t="s">
        <v>732</v>
      </c>
    </row>
    <row r="339" spans="1:18" ht="16.5" customHeight="1">
      <c r="A339" s="108">
        <v>332</v>
      </c>
      <c r="B339" s="108"/>
      <c r="C339" s="92" t="s">
        <v>2488</v>
      </c>
      <c r="D339" s="116" t="s">
        <v>2492</v>
      </c>
      <c r="E339" s="355" t="s">
        <v>2472</v>
      </c>
      <c r="F339" s="356">
        <v>2021</v>
      </c>
      <c r="G339" s="118" t="s">
        <v>2494</v>
      </c>
      <c r="H339" s="28" t="s">
        <v>557</v>
      </c>
      <c r="I339" s="68" t="s">
        <v>2902</v>
      </c>
      <c r="J339" s="119">
        <v>44197</v>
      </c>
      <c r="K339" s="326" t="s">
        <v>732</v>
      </c>
      <c r="L339" s="326" t="s">
        <v>732</v>
      </c>
      <c r="M339" s="326" t="s">
        <v>732</v>
      </c>
      <c r="N339" s="326" t="s">
        <v>732</v>
      </c>
      <c r="O339" s="326" t="s">
        <v>732</v>
      </c>
      <c r="P339" s="326" t="s">
        <v>732</v>
      </c>
      <c r="Q339" s="326" t="s">
        <v>732</v>
      </c>
      <c r="R339" s="326" t="s">
        <v>732</v>
      </c>
    </row>
    <row r="340" spans="1:18" ht="16.5" customHeight="1">
      <c r="A340" s="344">
        <v>333</v>
      </c>
      <c r="B340" s="344"/>
      <c r="C340" s="345" t="s">
        <v>2488</v>
      </c>
      <c r="D340" s="346" t="s">
        <v>2489</v>
      </c>
      <c r="E340" s="347" t="s">
        <v>546</v>
      </c>
      <c r="F340" s="353">
        <v>2022</v>
      </c>
      <c r="G340" s="357" t="s">
        <v>2494</v>
      </c>
      <c r="H340" s="28" t="s">
        <v>557</v>
      </c>
      <c r="I340" s="24" t="s">
        <v>2908</v>
      </c>
      <c r="J340" s="358">
        <v>44562</v>
      </c>
      <c r="K340" s="350" t="s">
        <v>732</v>
      </c>
      <c r="L340" s="350" t="s">
        <v>732</v>
      </c>
      <c r="M340" s="350" t="s">
        <v>732</v>
      </c>
      <c r="N340" s="350" t="s">
        <v>732</v>
      </c>
      <c r="O340" s="350" t="s">
        <v>732</v>
      </c>
      <c r="P340" s="350" t="s">
        <v>732</v>
      </c>
      <c r="Q340" s="350" t="s">
        <v>732</v>
      </c>
      <c r="R340" s="350" t="s">
        <v>732</v>
      </c>
    </row>
    <row r="341" spans="1:18" ht="16.5" customHeight="1">
      <c r="A341" s="108">
        <v>334</v>
      </c>
      <c r="B341" s="108"/>
      <c r="C341" s="92" t="s">
        <v>2488</v>
      </c>
      <c r="D341" s="116" t="s">
        <v>2504</v>
      </c>
      <c r="E341" s="355" t="s">
        <v>2472</v>
      </c>
      <c r="F341" s="356">
        <v>2023</v>
      </c>
      <c r="G341" s="118" t="s">
        <v>2494</v>
      </c>
      <c r="H341" s="28" t="s">
        <v>557</v>
      </c>
      <c r="I341" s="24" t="s">
        <v>2908</v>
      </c>
      <c r="J341" s="119">
        <v>44927</v>
      </c>
      <c r="K341" s="326" t="s">
        <v>732</v>
      </c>
      <c r="L341" s="326" t="s">
        <v>732</v>
      </c>
      <c r="M341" s="326" t="s">
        <v>732</v>
      </c>
      <c r="N341" s="326" t="s">
        <v>732</v>
      </c>
      <c r="O341" s="326" t="s">
        <v>732</v>
      </c>
      <c r="P341" s="326" t="s">
        <v>732</v>
      </c>
      <c r="Q341" s="326" t="s">
        <v>732</v>
      </c>
      <c r="R341" s="326" t="s">
        <v>732</v>
      </c>
    </row>
    <row r="342" spans="1:18" ht="16.5" customHeight="1">
      <c r="A342" s="344">
        <v>335</v>
      </c>
      <c r="B342" s="344"/>
      <c r="C342" s="345" t="s">
        <v>2488</v>
      </c>
      <c r="D342" s="346" t="s">
        <v>2449</v>
      </c>
      <c r="E342" s="347" t="s">
        <v>546</v>
      </c>
      <c r="F342" s="353">
        <v>2024</v>
      </c>
      <c r="G342" s="357" t="s">
        <v>2494</v>
      </c>
      <c r="H342" s="24" t="s">
        <v>2908</v>
      </c>
      <c r="I342" s="68" t="s">
        <v>2902</v>
      </c>
      <c r="J342" s="358">
        <v>45292</v>
      </c>
      <c r="K342" s="350" t="s">
        <v>732</v>
      </c>
      <c r="L342" s="350" t="s">
        <v>732</v>
      </c>
      <c r="M342" s="350" t="s">
        <v>732</v>
      </c>
      <c r="N342" s="350" t="s">
        <v>732</v>
      </c>
      <c r="O342" s="350" t="s">
        <v>732</v>
      </c>
      <c r="P342" s="350" t="s">
        <v>732</v>
      </c>
      <c r="Q342" s="350" t="s">
        <v>732</v>
      </c>
      <c r="R342" s="350" t="s">
        <v>732</v>
      </c>
    </row>
    <row r="343" spans="1:18" ht="16.5" customHeight="1">
      <c r="A343" s="108">
        <v>336</v>
      </c>
      <c r="B343" s="108"/>
      <c r="C343" s="92" t="s">
        <v>2488</v>
      </c>
      <c r="D343" s="116" t="s">
        <v>2510</v>
      </c>
      <c r="E343" s="355" t="s">
        <v>2472</v>
      </c>
      <c r="F343" s="356">
        <v>2025</v>
      </c>
      <c r="G343" s="118" t="s">
        <v>2494</v>
      </c>
      <c r="H343" s="24" t="s">
        <v>2908</v>
      </c>
      <c r="I343" s="29" t="s">
        <v>2906</v>
      </c>
      <c r="J343" s="119">
        <v>45658</v>
      </c>
      <c r="K343" s="326" t="s">
        <v>732</v>
      </c>
      <c r="L343" s="326" t="s">
        <v>732</v>
      </c>
      <c r="M343" s="326" t="s">
        <v>732</v>
      </c>
      <c r="N343" s="326" t="s">
        <v>732</v>
      </c>
      <c r="O343" s="326" t="s">
        <v>732</v>
      </c>
      <c r="P343" s="326" t="s">
        <v>732</v>
      </c>
      <c r="Q343" s="326" t="s">
        <v>732</v>
      </c>
      <c r="R343" s="326" t="s">
        <v>732</v>
      </c>
    </row>
    <row r="344" spans="1:18" ht="16.5" customHeight="1">
      <c r="A344" s="344">
        <v>337</v>
      </c>
      <c r="B344" s="344"/>
      <c r="C344" s="345" t="s">
        <v>2488</v>
      </c>
      <c r="D344" s="346" t="s">
        <v>2508</v>
      </c>
      <c r="E344" s="347" t="s">
        <v>546</v>
      </c>
      <c r="F344" s="353">
        <v>2026</v>
      </c>
      <c r="G344" s="357" t="s">
        <v>2494</v>
      </c>
      <c r="H344" s="73" t="s">
        <v>558</v>
      </c>
      <c r="I344" s="29" t="s">
        <v>2906</v>
      </c>
      <c r="J344" s="358">
        <v>46023</v>
      </c>
      <c r="K344" s="350" t="s">
        <v>732</v>
      </c>
      <c r="L344" s="350" t="s">
        <v>732</v>
      </c>
      <c r="M344" s="350" t="s">
        <v>732</v>
      </c>
      <c r="N344" s="350" t="s">
        <v>732</v>
      </c>
      <c r="O344" s="350" t="s">
        <v>732</v>
      </c>
      <c r="P344" s="350" t="s">
        <v>732</v>
      </c>
      <c r="Q344" s="350" t="s">
        <v>732</v>
      </c>
      <c r="R344" s="350" t="s">
        <v>732</v>
      </c>
    </row>
    <row r="345" spans="1:18" ht="16.5" customHeight="1">
      <c r="A345" s="108">
        <v>338</v>
      </c>
      <c r="B345" s="108"/>
      <c r="C345" s="92" t="s">
        <v>2488</v>
      </c>
      <c r="D345" s="116" t="s">
        <v>2507</v>
      </c>
      <c r="E345" s="355" t="s">
        <v>2472</v>
      </c>
      <c r="F345" s="356">
        <v>2027</v>
      </c>
      <c r="G345" s="118" t="s">
        <v>2494</v>
      </c>
      <c r="H345" s="73" t="s">
        <v>558</v>
      </c>
      <c r="I345" s="68" t="s">
        <v>2902</v>
      </c>
      <c r="J345" s="119">
        <v>46388</v>
      </c>
      <c r="K345" s="326" t="s">
        <v>732</v>
      </c>
      <c r="L345" s="326" t="s">
        <v>732</v>
      </c>
      <c r="M345" s="326" t="s">
        <v>732</v>
      </c>
      <c r="N345" s="326" t="s">
        <v>732</v>
      </c>
      <c r="O345" s="326" t="s">
        <v>732</v>
      </c>
      <c r="P345" s="326" t="s">
        <v>732</v>
      </c>
      <c r="Q345" s="326" t="s">
        <v>732</v>
      </c>
      <c r="R345" s="326" t="s">
        <v>732</v>
      </c>
    </row>
    <row r="346" spans="1:18" ht="16.5" customHeight="1">
      <c r="A346" s="344">
        <v>339</v>
      </c>
      <c r="B346" s="344"/>
      <c r="C346" s="345" t="s">
        <v>2488</v>
      </c>
      <c r="D346" s="346" t="s">
        <v>2491</v>
      </c>
      <c r="E346" s="347" t="s">
        <v>546</v>
      </c>
      <c r="F346" s="353">
        <v>2028</v>
      </c>
      <c r="G346" s="357" t="s">
        <v>2494</v>
      </c>
      <c r="H346" s="68" t="s">
        <v>2902</v>
      </c>
      <c r="I346" s="28" t="s">
        <v>557</v>
      </c>
      <c r="J346" s="358">
        <v>46753</v>
      </c>
      <c r="K346" s="350" t="s">
        <v>732</v>
      </c>
      <c r="L346" s="350" t="s">
        <v>732</v>
      </c>
      <c r="M346" s="350" t="s">
        <v>732</v>
      </c>
      <c r="N346" s="350" t="s">
        <v>732</v>
      </c>
      <c r="O346" s="350" t="s">
        <v>732</v>
      </c>
      <c r="P346" s="350" t="s">
        <v>732</v>
      </c>
      <c r="Q346" s="350" t="s">
        <v>732</v>
      </c>
      <c r="R346" s="350" t="s">
        <v>732</v>
      </c>
    </row>
    <row r="347" spans="1:18" ht="16.5" customHeight="1">
      <c r="A347" s="108">
        <v>340</v>
      </c>
      <c r="B347" s="108"/>
      <c r="C347" s="92" t="s">
        <v>2488</v>
      </c>
      <c r="D347" s="116" t="s">
        <v>2506</v>
      </c>
      <c r="E347" s="355" t="s">
        <v>2472</v>
      </c>
      <c r="F347" s="356">
        <v>2029</v>
      </c>
      <c r="G347" s="118" t="s">
        <v>2494</v>
      </c>
      <c r="H347" s="68" t="s">
        <v>2902</v>
      </c>
      <c r="I347" s="28" t="s">
        <v>557</v>
      </c>
      <c r="J347" s="119">
        <v>47119</v>
      </c>
      <c r="K347" s="326" t="s">
        <v>732</v>
      </c>
      <c r="L347" s="326" t="s">
        <v>732</v>
      </c>
      <c r="M347" s="326" t="s">
        <v>732</v>
      </c>
      <c r="N347" s="326" t="s">
        <v>732</v>
      </c>
      <c r="O347" s="326" t="s">
        <v>732</v>
      </c>
      <c r="P347" s="326" t="s">
        <v>732</v>
      </c>
      <c r="Q347" s="326" t="s">
        <v>732</v>
      </c>
      <c r="R347" s="326" t="s">
        <v>732</v>
      </c>
    </row>
    <row r="348" spans="1:18" ht="16.5" customHeight="1">
      <c r="A348" s="344">
        <v>341</v>
      </c>
      <c r="B348" s="344"/>
      <c r="C348" s="345" t="s">
        <v>2488</v>
      </c>
      <c r="D348" s="346" t="s">
        <v>2492</v>
      </c>
      <c r="E348" s="347" t="s">
        <v>546</v>
      </c>
      <c r="F348" s="353">
        <v>2030</v>
      </c>
      <c r="G348" s="357" t="s">
        <v>2494</v>
      </c>
      <c r="H348" s="28" t="s">
        <v>557</v>
      </c>
      <c r="I348" s="68" t="s">
        <v>2902</v>
      </c>
      <c r="J348" s="358">
        <v>47484</v>
      </c>
      <c r="K348" s="350" t="s">
        <v>732</v>
      </c>
      <c r="L348" s="350" t="s">
        <v>732</v>
      </c>
      <c r="M348" s="350" t="s">
        <v>732</v>
      </c>
      <c r="N348" s="350" t="s">
        <v>732</v>
      </c>
      <c r="O348" s="350" t="s">
        <v>732</v>
      </c>
      <c r="P348" s="350" t="s">
        <v>732</v>
      </c>
      <c r="Q348" s="350" t="s">
        <v>732</v>
      </c>
      <c r="R348" s="350" t="s">
        <v>732</v>
      </c>
    </row>
    <row r="349" spans="1:18" ht="16.5" customHeight="1">
      <c r="A349" s="108">
        <v>342</v>
      </c>
      <c r="B349" s="108"/>
      <c r="C349" s="92" t="s">
        <v>2488</v>
      </c>
      <c r="D349" s="116" t="s">
        <v>2510</v>
      </c>
      <c r="E349" s="355" t="s">
        <v>2472</v>
      </c>
      <c r="F349" s="356">
        <v>2031</v>
      </c>
      <c r="G349" s="118" t="s">
        <v>2494</v>
      </c>
      <c r="H349" s="28" t="s">
        <v>557</v>
      </c>
      <c r="I349" s="25" t="s">
        <v>2901</v>
      </c>
      <c r="J349" s="119">
        <v>47849</v>
      </c>
      <c r="K349" s="326" t="s">
        <v>732</v>
      </c>
      <c r="L349" s="326" t="s">
        <v>732</v>
      </c>
      <c r="M349" s="326" t="s">
        <v>732</v>
      </c>
      <c r="N349" s="326" t="s">
        <v>732</v>
      </c>
      <c r="O349" s="326" t="s">
        <v>732</v>
      </c>
      <c r="P349" s="326" t="s">
        <v>732</v>
      </c>
      <c r="Q349" s="326" t="s">
        <v>732</v>
      </c>
      <c r="R349" s="326" t="s">
        <v>732</v>
      </c>
    </row>
    <row r="350" spans="1:18" ht="16.5" customHeight="1">
      <c r="A350" s="344">
        <v>343</v>
      </c>
      <c r="B350" s="344"/>
      <c r="C350" s="345" t="s">
        <v>2488</v>
      </c>
      <c r="D350" s="346" t="s">
        <v>2493</v>
      </c>
      <c r="E350" s="347" t="s">
        <v>546</v>
      </c>
      <c r="F350" s="353">
        <v>2032</v>
      </c>
      <c r="G350" s="357" t="s">
        <v>2494</v>
      </c>
      <c r="H350" s="28" t="s">
        <v>557</v>
      </c>
      <c r="I350" s="25" t="s">
        <v>2901</v>
      </c>
      <c r="J350" s="358">
        <v>48214</v>
      </c>
      <c r="K350" s="350" t="s">
        <v>732</v>
      </c>
      <c r="L350" s="350" t="s">
        <v>732</v>
      </c>
      <c r="M350" s="350" t="s">
        <v>732</v>
      </c>
      <c r="N350" s="350" t="s">
        <v>732</v>
      </c>
      <c r="O350" s="350" t="s">
        <v>732</v>
      </c>
      <c r="P350" s="350" t="s">
        <v>732</v>
      </c>
      <c r="Q350" s="350" t="s">
        <v>732</v>
      </c>
      <c r="R350" s="350" t="s">
        <v>732</v>
      </c>
    </row>
    <row r="351" spans="1:18" ht="16.5" customHeight="1">
      <c r="A351" s="108">
        <v>344</v>
      </c>
      <c r="B351" s="108"/>
      <c r="C351" s="92" t="s">
        <v>2488</v>
      </c>
      <c r="D351" s="116" t="s">
        <v>2492</v>
      </c>
      <c r="E351" s="355" t="s">
        <v>2472</v>
      </c>
      <c r="F351" s="356">
        <v>2033</v>
      </c>
      <c r="G351" s="118" t="s">
        <v>2494</v>
      </c>
      <c r="H351" s="28" t="s">
        <v>557</v>
      </c>
      <c r="I351" s="68" t="s">
        <v>2902</v>
      </c>
      <c r="J351" s="119">
        <v>48580</v>
      </c>
      <c r="K351" s="326" t="s">
        <v>732</v>
      </c>
      <c r="L351" s="326" t="s">
        <v>732</v>
      </c>
      <c r="M351" s="326" t="s">
        <v>732</v>
      </c>
      <c r="N351" s="326" t="s">
        <v>732</v>
      </c>
      <c r="O351" s="326" t="s">
        <v>732</v>
      </c>
      <c r="P351" s="326" t="s">
        <v>732</v>
      </c>
      <c r="Q351" s="326" t="s">
        <v>732</v>
      </c>
      <c r="R351" s="326" t="s">
        <v>732</v>
      </c>
    </row>
    <row r="352" spans="1:18" ht="16.5" customHeight="1">
      <c r="A352" s="344">
        <v>345</v>
      </c>
      <c r="B352" s="344"/>
      <c r="C352" s="345" t="s">
        <v>2488</v>
      </c>
      <c r="D352" s="346" t="s">
        <v>2489</v>
      </c>
      <c r="E352" s="347" t="s">
        <v>546</v>
      </c>
      <c r="F352" s="353">
        <v>2034</v>
      </c>
      <c r="G352" s="357" t="s">
        <v>2494</v>
      </c>
      <c r="H352" s="24" t="s">
        <v>2908</v>
      </c>
      <c r="I352" s="24" t="s">
        <v>2908</v>
      </c>
      <c r="J352" s="358">
        <v>48945</v>
      </c>
      <c r="K352" s="350" t="s">
        <v>732</v>
      </c>
      <c r="L352" s="350" t="s">
        <v>732</v>
      </c>
      <c r="M352" s="350" t="s">
        <v>732</v>
      </c>
      <c r="N352" s="350" t="s">
        <v>732</v>
      </c>
      <c r="O352" s="350" t="s">
        <v>732</v>
      </c>
      <c r="P352" s="350" t="s">
        <v>732</v>
      </c>
      <c r="Q352" s="350" t="s">
        <v>732</v>
      </c>
      <c r="R352" s="350" t="s">
        <v>732</v>
      </c>
    </row>
    <row r="353" spans="1:18" ht="16.5" customHeight="1">
      <c r="A353" s="108">
        <v>346</v>
      </c>
      <c r="B353" s="108"/>
      <c r="C353" s="92" t="s">
        <v>2488</v>
      </c>
      <c r="D353" s="116" t="s">
        <v>2504</v>
      </c>
      <c r="E353" s="355" t="s">
        <v>2472</v>
      </c>
      <c r="F353" s="356">
        <v>2035</v>
      </c>
      <c r="G353" s="118" t="s">
        <v>2494</v>
      </c>
      <c r="H353" s="24" t="s">
        <v>2908</v>
      </c>
      <c r="I353" s="24" t="s">
        <v>2908</v>
      </c>
      <c r="J353" s="119">
        <v>49310</v>
      </c>
      <c r="K353" s="326" t="s">
        <v>732</v>
      </c>
      <c r="L353" s="326" t="s">
        <v>732</v>
      </c>
      <c r="M353" s="326" t="s">
        <v>732</v>
      </c>
      <c r="N353" s="326" t="s">
        <v>732</v>
      </c>
      <c r="O353" s="326" t="s">
        <v>732</v>
      </c>
      <c r="P353" s="326" t="s">
        <v>732</v>
      </c>
      <c r="Q353" s="326" t="s">
        <v>732</v>
      </c>
      <c r="R353" s="326" t="s">
        <v>732</v>
      </c>
    </row>
  </sheetData>
  <autoFilter ref="A7:R7"/>
  <phoneticPr fontId="3"/>
  <conditionalFormatting sqref="H8:I28">
    <cfRule type="cellIs" dxfId="4791" priority="3547" stopIfTrue="1" operator="equal">
      <formula>"茶"</formula>
    </cfRule>
    <cfRule type="cellIs" dxfId="4790" priority="3548" stopIfTrue="1" operator="equal">
      <formula>"緑"</formula>
    </cfRule>
    <cfRule type="cellIs" dxfId="4789" priority="3549" stopIfTrue="1" operator="equal">
      <formula>"黄"</formula>
    </cfRule>
  </conditionalFormatting>
  <conditionalFormatting sqref="H29">
    <cfRule type="cellIs" dxfId="4788" priority="3544" stopIfTrue="1" operator="equal">
      <formula>"茶"</formula>
    </cfRule>
    <cfRule type="cellIs" dxfId="4787" priority="3545" stopIfTrue="1" operator="equal">
      <formula>"緑"</formula>
    </cfRule>
    <cfRule type="cellIs" dxfId="4786" priority="3546" stopIfTrue="1" operator="equal">
      <formula>"黄"</formula>
    </cfRule>
  </conditionalFormatting>
  <conditionalFormatting sqref="I29">
    <cfRule type="cellIs" dxfId="4785" priority="3541" stopIfTrue="1" operator="equal">
      <formula>"茶"</formula>
    </cfRule>
    <cfRule type="cellIs" dxfId="4784" priority="3542" stopIfTrue="1" operator="equal">
      <formula>"緑"</formula>
    </cfRule>
    <cfRule type="cellIs" dxfId="4783" priority="3543" stopIfTrue="1" operator="equal">
      <formula>"黄"</formula>
    </cfRule>
  </conditionalFormatting>
  <conditionalFormatting sqref="H30">
    <cfRule type="cellIs" dxfId="4782" priority="3538" stopIfTrue="1" operator="equal">
      <formula>"茶"</formula>
    </cfRule>
    <cfRule type="cellIs" dxfId="4781" priority="3539" stopIfTrue="1" operator="equal">
      <formula>"緑"</formula>
    </cfRule>
    <cfRule type="cellIs" dxfId="4780" priority="3540" stopIfTrue="1" operator="equal">
      <formula>"黄"</formula>
    </cfRule>
  </conditionalFormatting>
  <conditionalFormatting sqref="I30">
    <cfRule type="cellIs" dxfId="4779" priority="3535" stopIfTrue="1" operator="equal">
      <formula>"茶"</formula>
    </cfRule>
    <cfRule type="cellIs" dxfId="4778" priority="3536" stopIfTrue="1" operator="equal">
      <formula>"緑"</formula>
    </cfRule>
    <cfRule type="cellIs" dxfId="4777" priority="3537" stopIfTrue="1" operator="equal">
      <formula>"黄"</formula>
    </cfRule>
  </conditionalFormatting>
  <conditionalFormatting sqref="I31">
    <cfRule type="cellIs" dxfId="4776" priority="3532" stopIfTrue="1" operator="equal">
      <formula>"茶"</formula>
    </cfRule>
    <cfRule type="cellIs" dxfId="4775" priority="3533" stopIfTrue="1" operator="equal">
      <formula>"緑"</formula>
    </cfRule>
    <cfRule type="cellIs" dxfId="4774" priority="3534" stopIfTrue="1" operator="equal">
      <formula>"黄"</formula>
    </cfRule>
  </conditionalFormatting>
  <conditionalFormatting sqref="H31">
    <cfRule type="cellIs" dxfId="4773" priority="3529" stopIfTrue="1" operator="equal">
      <formula>"茶"</formula>
    </cfRule>
    <cfRule type="cellIs" dxfId="4772" priority="3530" stopIfTrue="1" operator="equal">
      <formula>"緑"</formula>
    </cfRule>
    <cfRule type="cellIs" dxfId="4771" priority="3531" stopIfTrue="1" operator="equal">
      <formula>"黄"</formula>
    </cfRule>
  </conditionalFormatting>
  <conditionalFormatting sqref="I32">
    <cfRule type="cellIs" dxfId="4770" priority="3526" stopIfTrue="1" operator="equal">
      <formula>"茶"</formula>
    </cfRule>
    <cfRule type="cellIs" dxfId="4769" priority="3527" stopIfTrue="1" operator="equal">
      <formula>"緑"</formula>
    </cfRule>
    <cfRule type="cellIs" dxfId="4768" priority="3528" stopIfTrue="1" operator="equal">
      <formula>"黄"</formula>
    </cfRule>
  </conditionalFormatting>
  <conditionalFormatting sqref="H32">
    <cfRule type="cellIs" dxfId="4767" priority="3523" stopIfTrue="1" operator="equal">
      <formula>"茶"</formula>
    </cfRule>
    <cfRule type="cellIs" dxfId="4766" priority="3524" stopIfTrue="1" operator="equal">
      <formula>"緑"</formula>
    </cfRule>
    <cfRule type="cellIs" dxfId="4765" priority="3525" stopIfTrue="1" operator="equal">
      <formula>"黄"</formula>
    </cfRule>
  </conditionalFormatting>
  <conditionalFormatting sqref="H33">
    <cfRule type="cellIs" dxfId="4764" priority="3520" stopIfTrue="1" operator="equal">
      <formula>"茶"</formula>
    </cfRule>
    <cfRule type="cellIs" dxfId="4763" priority="3521" stopIfTrue="1" operator="equal">
      <formula>"緑"</formula>
    </cfRule>
    <cfRule type="cellIs" dxfId="4762" priority="3522" stopIfTrue="1" operator="equal">
      <formula>"黄"</formula>
    </cfRule>
  </conditionalFormatting>
  <conditionalFormatting sqref="I33">
    <cfRule type="cellIs" dxfId="4761" priority="3517" stopIfTrue="1" operator="equal">
      <formula>"茶"</formula>
    </cfRule>
    <cfRule type="cellIs" dxfId="4760" priority="3518" stopIfTrue="1" operator="equal">
      <formula>"緑"</formula>
    </cfRule>
    <cfRule type="cellIs" dxfId="4759" priority="3519" stopIfTrue="1" operator="equal">
      <formula>"黄"</formula>
    </cfRule>
  </conditionalFormatting>
  <conditionalFormatting sqref="I34">
    <cfRule type="cellIs" dxfId="4758" priority="3514" stopIfTrue="1" operator="equal">
      <formula>"茶"</formula>
    </cfRule>
    <cfRule type="cellIs" dxfId="4757" priority="3515" stopIfTrue="1" operator="equal">
      <formula>"緑"</formula>
    </cfRule>
    <cfRule type="cellIs" dxfId="4756" priority="3516" stopIfTrue="1" operator="equal">
      <formula>"黄"</formula>
    </cfRule>
  </conditionalFormatting>
  <conditionalFormatting sqref="H34">
    <cfRule type="cellIs" dxfId="4755" priority="3511" stopIfTrue="1" operator="equal">
      <formula>"茶"</formula>
    </cfRule>
    <cfRule type="cellIs" dxfId="4754" priority="3512" stopIfTrue="1" operator="equal">
      <formula>"緑"</formula>
    </cfRule>
    <cfRule type="cellIs" dxfId="4753" priority="3513" stopIfTrue="1" operator="equal">
      <formula>"黄"</formula>
    </cfRule>
  </conditionalFormatting>
  <conditionalFormatting sqref="I35">
    <cfRule type="cellIs" dxfId="4752" priority="3508" stopIfTrue="1" operator="equal">
      <formula>"茶"</formula>
    </cfRule>
    <cfRule type="cellIs" dxfId="4751" priority="3509" stopIfTrue="1" operator="equal">
      <formula>"緑"</formula>
    </cfRule>
    <cfRule type="cellIs" dxfId="4750" priority="3510" stopIfTrue="1" operator="equal">
      <formula>"黄"</formula>
    </cfRule>
  </conditionalFormatting>
  <conditionalFormatting sqref="H35">
    <cfRule type="cellIs" dxfId="4749" priority="3505" stopIfTrue="1" operator="equal">
      <formula>"茶"</formula>
    </cfRule>
    <cfRule type="cellIs" dxfId="4748" priority="3506" stopIfTrue="1" operator="equal">
      <formula>"緑"</formula>
    </cfRule>
    <cfRule type="cellIs" dxfId="4747" priority="3507" stopIfTrue="1" operator="equal">
      <formula>"黄"</formula>
    </cfRule>
  </conditionalFormatting>
  <conditionalFormatting sqref="H36">
    <cfRule type="cellIs" dxfId="4746" priority="3502" stopIfTrue="1" operator="equal">
      <formula>"茶"</formula>
    </cfRule>
    <cfRule type="cellIs" dxfId="4745" priority="3503" stopIfTrue="1" operator="equal">
      <formula>"緑"</formula>
    </cfRule>
    <cfRule type="cellIs" dxfId="4744" priority="3504" stopIfTrue="1" operator="equal">
      <formula>"黄"</formula>
    </cfRule>
  </conditionalFormatting>
  <conditionalFormatting sqref="I36">
    <cfRule type="cellIs" dxfId="4743" priority="3499" stopIfTrue="1" operator="equal">
      <formula>"茶"</formula>
    </cfRule>
    <cfRule type="cellIs" dxfId="4742" priority="3500" stopIfTrue="1" operator="equal">
      <formula>"緑"</formula>
    </cfRule>
    <cfRule type="cellIs" dxfId="4741" priority="3501" stopIfTrue="1" operator="equal">
      <formula>"黄"</formula>
    </cfRule>
  </conditionalFormatting>
  <conditionalFormatting sqref="I37">
    <cfRule type="cellIs" dxfId="4740" priority="3496" stopIfTrue="1" operator="equal">
      <formula>"茶"</formula>
    </cfRule>
    <cfRule type="cellIs" dxfId="4739" priority="3497" stopIfTrue="1" operator="equal">
      <formula>"緑"</formula>
    </cfRule>
    <cfRule type="cellIs" dxfId="4738" priority="3498" stopIfTrue="1" operator="equal">
      <formula>"黄"</formula>
    </cfRule>
  </conditionalFormatting>
  <conditionalFormatting sqref="H37">
    <cfRule type="cellIs" dxfId="4737" priority="3493" stopIfTrue="1" operator="equal">
      <formula>"茶"</formula>
    </cfRule>
    <cfRule type="cellIs" dxfId="4736" priority="3494" stopIfTrue="1" operator="equal">
      <formula>"緑"</formula>
    </cfRule>
    <cfRule type="cellIs" dxfId="4735" priority="3495" stopIfTrue="1" operator="equal">
      <formula>"黄"</formula>
    </cfRule>
  </conditionalFormatting>
  <conditionalFormatting sqref="I38">
    <cfRule type="cellIs" dxfId="4734" priority="3490" stopIfTrue="1" operator="equal">
      <formula>"茶"</formula>
    </cfRule>
    <cfRule type="cellIs" dxfId="4733" priority="3491" stopIfTrue="1" operator="equal">
      <formula>"緑"</formula>
    </cfRule>
    <cfRule type="cellIs" dxfId="4732" priority="3492" stopIfTrue="1" operator="equal">
      <formula>"黄"</formula>
    </cfRule>
  </conditionalFormatting>
  <conditionalFormatting sqref="H38">
    <cfRule type="cellIs" dxfId="4731" priority="3487" stopIfTrue="1" operator="equal">
      <formula>"茶"</formula>
    </cfRule>
    <cfRule type="cellIs" dxfId="4730" priority="3488" stopIfTrue="1" operator="equal">
      <formula>"緑"</formula>
    </cfRule>
    <cfRule type="cellIs" dxfId="4729" priority="3489" stopIfTrue="1" operator="equal">
      <formula>"黄"</formula>
    </cfRule>
  </conditionalFormatting>
  <conditionalFormatting sqref="H39">
    <cfRule type="cellIs" dxfId="4728" priority="3484" stopIfTrue="1" operator="equal">
      <formula>"茶"</formula>
    </cfRule>
    <cfRule type="cellIs" dxfId="4727" priority="3485" stopIfTrue="1" operator="equal">
      <formula>"緑"</formula>
    </cfRule>
    <cfRule type="cellIs" dxfId="4726" priority="3486" stopIfTrue="1" operator="equal">
      <formula>"黄"</formula>
    </cfRule>
  </conditionalFormatting>
  <conditionalFormatting sqref="I39">
    <cfRule type="cellIs" dxfId="4725" priority="3481" stopIfTrue="1" operator="equal">
      <formula>"茶"</formula>
    </cfRule>
    <cfRule type="cellIs" dxfId="4724" priority="3482" stopIfTrue="1" operator="equal">
      <formula>"緑"</formula>
    </cfRule>
    <cfRule type="cellIs" dxfId="4723" priority="3483" stopIfTrue="1" operator="equal">
      <formula>"黄"</formula>
    </cfRule>
  </conditionalFormatting>
  <conditionalFormatting sqref="I40">
    <cfRule type="cellIs" dxfId="4722" priority="3478" stopIfTrue="1" operator="equal">
      <formula>"茶"</formula>
    </cfRule>
    <cfRule type="cellIs" dxfId="4721" priority="3479" stopIfTrue="1" operator="equal">
      <formula>"緑"</formula>
    </cfRule>
    <cfRule type="cellIs" dxfId="4720" priority="3480" stopIfTrue="1" operator="equal">
      <formula>"黄"</formula>
    </cfRule>
  </conditionalFormatting>
  <conditionalFormatting sqref="H40">
    <cfRule type="cellIs" dxfId="4719" priority="3475" stopIfTrue="1" operator="equal">
      <formula>"茶"</formula>
    </cfRule>
    <cfRule type="cellIs" dxfId="4718" priority="3476" stopIfTrue="1" operator="equal">
      <formula>"緑"</formula>
    </cfRule>
    <cfRule type="cellIs" dxfId="4717" priority="3477" stopIfTrue="1" operator="equal">
      <formula>"黄"</formula>
    </cfRule>
  </conditionalFormatting>
  <conditionalFormatting sqref="H41">
    <cfRule type="cellIs" dxfId="4716" priority="3472" stopIfTrue="1" operator="equal">
      <formula>"茶"</formula>
    </cfRule>
    <cfRule type="cellIs" dxfId="4715" priority="3473" stopIfTrue="1" operator="equal">
      <formula>"緑"</formula>
    </cfRule>
    <cfRule type="cellIs" dxfId="4714" priority="3474" stopIfTrue="1" operator="equal">
      <formula>"黄"</formula>
    </cfRule>
  </conditionalFormatting>
  <conditionalFormatting sqref="I41">
    <cfRule type="cellIs" dxfId="4713" priority="3469" stopIfTrue="1" operator="equal">
      <formula>"茶"</formula>
    </cfRule>
    <cfRule type="cellIs" dxfId="4712" priority="3470" stopIfTrue="1" operator="equal">
      <formula>"緑"</formula>
    </cfRule>
    <cfRule type="cellIs" dxfId="4711" priority="3471" stopIfTrue="1" operator="equal">
      <formula>"黄"</formula>
    </cfRule>
  </conditionalFormatting>
  <conditionalFormatting sqref="I42">
    <cfRule type="cellIs" dxfId="4710" priority="3466" stopIfTrue="1" operator="equal">
      <formula>"茶"</formula>
    </cfRule>
    <cfRule type="cellIs" dxfId="4709" priority="3467" stopIfTrue="1" operator="equal">
      <formula>"緑"</formula>
    </cfRule>
    <cfRule type="cellIs" dxfId="4708" priority="3468" stopIfTrue="1" operator="equal">
      <formula>"黄"</formula>
    </cfRule>
  </conditionalFormatting>
  <conditionalFormatting sqref="H42">
    <cfRule type="cellIs" dxfId="4707" priority="3463" stopIfTrue="1" operator="equal">
      <formula>"茶"</formula>
    </cfRule>
    <cfRule type="cellIs" dxfId="4706" priority="3464" stopIfTrue="1" operator="equal">
      <formula>"緑"</formula>
    </cfRule>
    <cfRule type="cellIs" dxfId="4705" priority="3465" stopIfTrue="1" operator="equal">
      <formula>"黄"</formula>
    </cfRule>
  </conditionalFormatting>
  <conditionalFormatting sqref="H43">
    <cfRule type="cellIs" dxfId="4704" priority="3460" stopIfTrue="1" operator="equal">
      <formula>"茶"</formula>
    </cfRule>
    <cfRule type="cellIs" dxfId="4703" priority="3461" stopIfTrue="1" operator="equal">
      <formula>"緑"</formula>
    </cfRule>
    <cfRule type="cellIs" dxfId="4702" priority="3462" stopIfTrue="1" operator="equal">
      <formula>"黄"</formula>
    </cfRule>
  </conditionalFormatting>
  <conditionalFormatting sqref="I43">
    <cfRule type="cellIs" dxfId="4701" priority="3457" stopIfTrue="1" operator="equal">
      <formula>"茶"</formula>
    </cfRule>
    <cfRule type="cellIs" dxfId="4700" priority="3458" stopIfTrue="1" operator="equal">
      <formula>"緑"</formula>
    </cfRule>
    <cfRule type="cellIs" dxfId="4699" priority="3459" stopIfTrue="1" operator="equal">
      <formula>"黄"</formula>
    </cfRule>
  </conditionalFormatting>
  <conditionalFormatting sqref="H44">
    <cfRule type="cellIs" dxfId="4698" priority="3454" stopIfTrue="1" operator="equal">
      <formula>"茶"</formula>
    </cfRule>
    <cfRule type="cellIs" dxfId="4697" priority="3455" stopIfTrue="1" operator="equal">
      <formula>"緑"</formula>
    </cfRule>
    <cfRule type="cellIs" dxfId="4696" priority="3456" stopIfTrue="1" operator="equal">
      <formula>"黄"</formula>
    </cfRule>
  </conditionalFormatting>
  <conditionalFormatting sqref="I44">
    <cfRule type="cellIs" dxfId="4695" priority="3451" stopIfTrue="1" operator="equal">
      <formula>"茶"</formula>
    </cfRule>
    <cfRule type="cellIs" dxfId="4694" priority="3452" stopIfTrue="1" operator="equal">
      <formula>"緑"</formula>
    </cfRule>
    <cfRule type="cellIs" dxfId="4693" priority="3453" stopIfTrue="1" operator="equal">
      <formula>"黄"</formula>
    </cfRule>
  </conditionalFormatting>
  <conditionalFormatting sqref="H45">
    <cfRule type="cellIs" dxfId="4692" priority="3448" stopIfTrue="1" operator="equal">
      <formula>"茶"</formula>
    </cfRule>
    <cfRule type="cellIs" dxfId="4691" priority="3449" stopIfTrue="1" operator="equal">
      <formula>"緑"</formula>
    </cfRule>
    <cfRule type="cellIs" dxfId="4690" priority="3450" stopIfTrue="1" operator="equal">
      <formula>"黄"</formula>
    </cfRule>
  </conditionalFormatting>
  <conditionalFormatting sqref="I45">
    <cfRule type="cellIs" dxfId="4689" priority="3445" stopIfTrue="1" operator="equal">
      <formula>"茶"</formula>
    </cfRule>
    <cfRule type="cellIs" dxfId="4688" priority="3446" stopIfTrue="1" operator="equal">
      <formula>"緑"</formula>
    </cfRule>
    <cfRule type="cellIs" dxfId="4687" priority="3447" stopIfTrue="1" operator="equal">
      <formula>"黄"</formula>
    </cfRule>
  </conditionalFormatting>
  <conditionalFormatting sqref="H46">
    <cfRule type="cellIs" dxfId="4686" priority="3442" stopIfTrue="1" operator="equal">
      <formula>"茶"</formula>
    </cfRule>
    <cfRule type="cellIs" dxfId="4685" priority="3443" stopIfTrue="1" operator="equal">
      <formula>"緑"</formula>
    </cfRule>
    <cfRule type="cellIs" dxfId="4684" priority="3444" stopIfTrue="1" operator="equal">
      <formula>"黄"</formula>
    </cfRule>
  </conditionalFormatting>
  <conditionalFormatting sqref="I46:I48">
    <cfRule type="cellIs" dxfId="4683" priority="3439" stopIfTrue="1" operator="equal">
      <formula>"茶"</formula>
    </cfRule>
    <cfRule type="cellIs" dxfId="4682" priority="3440" stopIfTrue="1" operator="equal">
      <formula>"緑"</formula>
    </cfRule>
    <cfRule type="cellIs" dxfId="4681" priority="3441" stopIfTrue="1" operator="equal">
      <formula>"黄"</formula>
    </cfRule>
  </conditionalFormatting>
  <conditionalFormatting sqref="H47">
    <cfRule type="cellIs" dxfId="4680" priority="3436" stopIfTrue="1" operator="equal">
      <formula>"茶"</formula>
    </cfRule>
    <cfRule type="cellIs" dxfId="4679" priority="3437" stopIfTrue="1" operator="equal">
      <formula>"緑"</formula>
    </cfRule>
    <cfRule type="cellIs" dxfId="4678" priority="3438" stopIfTrue="1" operator="equal">
      <formula>"黄"</formula>
    </cfRule>
  </conditionalFormatting>
  <conditionalFormatting sqref="H49">
    <cfRule type="cellIs" dxfId="4677" priority="3433" stopIfTrue="1" operator="equal">
      <formula>"茶"</formula>
    </cfRule>
    <cfRule type="cellIs" dxfId="4676" priority="3434" stopIfTrue="1" operator="equal">
      <formula>"緑"</formula>
    </cfRule>
    <cfRule type="cellIs" dxfId="4675" priority="3435" stopIfTrue="1" operator="equal">
      <formula>"黄"</formula>
    </cfRule>
  </conditionalFormatting>
  <conditionalFormatting sqref="H48">
    <cfRule type="cellIs" dxfId="4674" priority="3430" stopIfTrue="1" operator="equal">
      <formula>"茶"</formula>
    </cfRule>
    <cfRule type="cellIs" dxfId="4673" priority="3431" stopIfTrue="1" operator="equal">
      <formula>"緑"</formula>
    </cfRule>
    <cfRule type="cellIs" dxfId="4672" priority="3432" stopIfTrue="1" operator="equal">
      <formula>"黄"</formula>
    </cfRule>
  </conditionalFormatting>
  <conditionalFormatting sqref="I49">
    <cfRule type="cellIs" dxfId="4671" priority="3427" stopIfTrue="1" operator="equal">
      <formula>"茶"</formula>
    </cfRule>
    <cfRule type="cellIs" dxfId="4670" priority="3428" stopIfTrue="1" operator="equal">
      <formula>"緑"</formula>
    </cfRule>
    <cfRule type="cellIs" dxfId="4669" priority="3429" stopIfTrue="1" operator="equal">
      <formula>"黄"</formula>
    </cfRule>
  </conditionalFormatting>
  <conditionalFormatting sqref="H50">
    <cfRule type="cellIs" dxfId="4668" priority="3424" stopIfTrue="1" operator="equal">
      <formula>"茶"</formula>
    </cfRule>
    <cfRule type="cellIs" dxfId="4667" priority="3425" stopIfTrue="1" operator="equal">
      <formula>"緑"</formula>
    </cfRule>
    <cfRule type="cellIs" dxfId="4666" priority="3426" stopIfTrue="1" operator="equal">
      <formula>"黄"</formula>
    </cfRule>
  </conditionalFormatting>
  <conditionalFormatting sqref="I50">
    <cfRule type="cellIs" dxfId="4665" priority="3421" stopIfTrue="1" operator="equal">
      <formula>"茶"</formula>
    </cfRule>
    <cfRule type="cellIs" dxfId="4664" priority="3422" stopIfTrue="1" operator="equal">
      <formula>"緑"</formula>
    </cfRule>
    <cfRule type="cellIs" dxfId="4663" priority="3423" stopIfTrue="1" operator="equal">
      <formula>"黄"</formula>
    </cfRule>
  </conditionalFormatting>
  <conditionalFormatting sqref="I51">
    <cfRule type="cellIs" dxfId="4662" priority="3418" stopIfTrue="1" operator="equal">
      <formula>"茶"</formula>
    </cfRule>
    <cfRule type="cellIs" dxfId="4661" priority="3419" stopIfTrue="1" operator="equal">
      <formula>"緑"</formula>
    </cfRule>
    <cfRule type="cellIs" dxfId="4660" priority="3420" stopIfTrue="1" operator="equal">
      <formula>"黄"</formula>
    </cfRule>
  </conditionalFormatting>
  <conditionalFormatting sqref="H51">
    <cfRule type="cellIs" dxfId="4659" priority="3415" stopIfTrue="1" operator="equal">
      <formula>"茶"</formula>
    </cfRule>
    <cfRule type="cellIs" dxfId="4658" priority="3416" stopIfTrue="1" operator="equal">
      <formula>"緑"</formula>
    </cfRule>
    <cfRule type="cellIs" dxfId="4657" priority="3417" stopIfTrue="1" operator="equal">
      <formula>"黄"</formula>
    </cfRule>
  </conditionalFormatting>
  <conditionalFormatting sqref="H52">
    <cfRule type="cellIs" dxfId="4656" priority="3412" stopIfTrue="1" operator="equal">
      <formula>"茶"</formula>
    </cfRule>
    <cfRule type="cellIs" dxfId="4655" priority="3413" stopIfTrue="1" operator="equal">
      <formula>"緑"</formula>
    </cfRule>
    <cfRule type="cellIs" dxfId="4654" priority="3414" stopIfTrue="1" operator="equal">
      <formula>"黄"</formula>
    </cfRule>
  </conditionalFormatting>
  <conditionalFormatting sqref="I52">
    <cfRule type="cellIs" dxfId="4653" priority="3409" stopIfTrue="1" operator="equal">
      <formula>"茶"</formula>
    </cfRule>
    <cfRule type="cellIs" dxfId="4652" priority="3410" stopIfTrue="1" operator="equal">
      <formula>"緑"</formula>
    </cfRule>
    <cfRule type="cellIs" dxfId="4651" priority="3411" stopIfTrue="1" operator="equal">
      <formula>"黄"</formula>
    </cfRule>
  </conditionalFormatting>
  <conditionalFormatting sqref="H53">
    <cfRule type="cellIs" dxfId="4650" priority="3406" stopIfTrue="1" operator="equal">
      <formula>"茶"</formula>
    </cfRule>
    <cfRule type="cellIs" dxfId="4649" priority="3407" stopIfTrue="1" operator="equal">
      <formula>"緑"</formula>
    </cfRule>
    <cfRule type="cellIs" dxfId="4648" priority="3408" stopIfTrue="1" operator="equal">
      <formula>"黄"</formula>
    </cfRule>
  </conditionalFormatting>
  <conditionalFormatting sqref="I53">
    <cfRule type="cellIs" dxfId="4647" priority="3403" stopIfTrue="1" operator="equal">
      <formula>"茶"</formula>
    </cfRule>
    <cfRule type="cellIs" dxfId="4646" priority="3404" stopIfTrue="1" operator="equal">
      <formula>"緑"</formula>
    </cfRule>
    <cfRule type="cellIs" dxfId="4645" priority="3405" stopIfTrue="1" operator="equal">
      <formula>"黄"</formula>
    </cfRule>
  </conditionalFormatting>
  <conditionalFormatting sqref="H54">
    <cfRule type="cellIs" dxfId="4644" priority="3400" stopIfTrue="1" operator="equal">
      <formula>"茶"</formula>
    </cfRule>
    <cfRule type="cellIs" dxfId="4643" priority="3401" stopIfTrue="1" operator="equal">
      <formula>"緑"</formula>
    </cfRule>
    <cfRule type="cellIs" dxfId="4642" priority="3402" stopIfTrue="1" operator="equal">
      <formula>"黄"</formula>
    </cfRule>
  </conditionalFormatting>
  <conditionalFormatting sqref="I54">
    <cfRule type="cellIs" dxfId="4641" priority="3397" stopIfTrue="1" operator="equal">
      <formula>"茶"</formula>
    </cfRule>
    <cfRule type="cellIs" dxfId="4640" priority="3398" stopIfTrue="1" operator="equal">
      <formula>"緑"</formula>
    </cfRule>
    <cfRule type="cellIs" dxfId="4639" priority="3399" stopIfTrue="1" operator="equal">
      <formula>"黄"</formula>
    </cfRule>
  </conditionalFormatting>
  <conditionalFormatting sqref="H55:I55">
    <cfRule type="cellIs" dxfId="4638" priority="3394" stopIfTrue="1" operator="equal">
      <formula>"茶"</formula>
    </cfRule>
    <cfRule type="cellIs" dxfId="4637" priority="3395" stopIfTrue="1" operator="equal">
      <formula>"緑"</formula>
    </cfRule>
    <cfRule type="cellIs" dxfId="4636" priority="3396" stopIfTrue="1" operator="equal">
      <formula>"黄"</formula>
    </cfRule>
  </conditionalFormatting>
  <conditionalFormatting sqref="H56">
    <cfRule type="cellIs" dxfId="4635" priority="3391" stopIfTrue="1" operator="equal">
      <formula>"茶"</formula>
    </cfRule>
    <cfRule type="cellIs" dxfId="4634" priority="3392" stopIfTrue="1" operator="equal">
      <formula>"緑"</formula>
    </cfRule>
    <cfRule type="cellIs" dxfId="4633" priority="3393" stopIfTrue="1" operator="equal">
      <formula>"黄"</formula>
    </cfRule>
  </conditionalFormatting>
  <conditionalFormatting sqref="I56:I61">
    <cfRule type="cellIs" dxfId="4632" priority="3388" stopIfTrue="1" operator="equal">
      <formula>"茶"</formula>
    </cfRule>
    <cfRule type="cellIs" dxfId="4631" priority="3389" stopIfTrue="1" operator="equal">
      <formula>"緑"</formula>
    </cfRule>
    <cfRule type="cellIs" dxfId="4630" priority="3390" stopIfTrue="1" operator="equal">
      <formula>"黄"</formula>
    </cfRule>
  </conditionalFormatting>
  <conditionalFormatting sqref="H57">
    <cfRule type="cellIs" dxfId="4629" priority="3385" stopIfTrue="1" operator="equal">
      <formula>"茶"</formula>
    </cfRule>
    <cfRule type="cellIs" dxfId="4628" priority="3386" stopIfTrue="1" operator="equal">
      <formula>"緑"</formula>
    </cfRule>
    <cfRule type="cellIs" dxfId="4627" priority="3387" stopIfTrue="1" operator="equal">
      <formula>"黄"</formula>
    </cfRule>
  </conditionalFormatting>
  <conditionalFormatting sqref="H58">
    <cfRule type="cellIs" dxfId="4626" priority="3382" stopIfTrue="1" operator="equal">
      <formula>"茶"</formula>
    </cfRule>
    <cfRule type="cellIs" dxfId="4625" priority="3383" stopIfTrue="1" operator="equal">
      <formula>"緑"</formula>
    </cfRule>
    <cfRule type="cellIs" dxfId="4624" priority="3384" stopIfTrue="1" operator="equal">
      <formula>"黄"</formula>
    </cfRule>
  </conditionalFormatting>
  <conditionalFormatting sqref="H59">
    <cfRule type="cellIs" dxfId="4623" priority="3379" stopIfTrue="1" operator="equal">
      <formula>"茶"</formula>
    </cfRule>
    <cfRule type="cellIs" dxfId="4622" priority="3380" stopIfTrue="1" operator="equal">
      <formula>"緑"</formula>
    </cfRule>
    <cfRule type="cellIs" dxfId="4621" priority="3381" stopIfTrue="1" operator="equal">
      <formula>"黄"</formula>
    </cfRule>
  </conditionalFormatting>
  <conditionalFormatting sqref="H60">
    <cfRule type="cellIs" dxfId="4620" priority="3376" stopIfTrue="1" operator="equal">
      <formula>"茶"</formula>
    </cfRule>
    <cfRule type="cellIs" dxfId="4619" priority="3377" stopIfTrue="1" operator="equal">
      <formula>"緑"</formula>
    </cfRule>
    <cfRule type="cellIs" dxfId="4618" priority="3378" stopIfTrue="1" operator="equal">
      <formula>"黄"</formula>
    </cfRule>
  </conditionalFormatting>
  <conditionalFormatting sqref="H61">
    <cfRule type="cellIs" dxfId="4617" priority="3373" stopIfTrue="1" operator="equal">
      <formula>"茶"</formula>
    </cfRule>
    <cfRule type="cellIs" dxfId="4616" priority="3374" stopIfTrue="1" operator="equal">
      <formula>"緑"</formula>
    </cfRule>
    <cfRule type="cellIs" dxfId="4615" priority="3375" stopIfTrue="1" operator="equal">
      <formula>"黄"</formula>
    </cfRule>
  </conditionalFormatting>
  <conditionalFormatting sqref="H62">
    <cfRule type="cellIs" dxfId="4614" priority="3370" stopIfTrue="1" operator="equal">
      <formula>"茶"</formula>
    </cfRule>
    <cfRule type="cellIs" dxfId="4613" priority="3371" stopIfTrue="1" operator="equal">
      <formula>"緑"</formula>
    </cfRule>
    <cfRule type="cellIs" dxfId="4612" priority="3372" stopIfTrue="1" operator="equal">
      <formula>"黄"</formula>
    </cfRule>
  </conditionalFormatting>
  <conditionalFormatting sqref="I62">
    <cfRule type="cellIs" dxfId="4611" priority="3367" stopIfTrue="1" operator="equal">
      <formula>"茶"</formula>
    </cfRule>
    <cfRule type="cellIs" dxfId="4610" priority="3368" stopIfTrue="1" operator="equal">
      <formula>"緑"</formula>
    </cfRule>
    <cfRule type="cellIs" dxfId="4609" priority="3369" stopIfTrue="1" operator="equal">
      <formula>"黄"</formula>
    </cfRule>
  </conditionalFormatting>
  <conditionalFormatting sqref="I63">
    <cfRule type="cellIs" dxfId="4608" priority="3364" stopIfTrue="1" operator="equal">
      <formula>"茶"</formula>
    </cfRule>
    <cfRule type="cellIs" dxfId="4607" priority="3365" stopIfTrue="1" operator="equal">
      <formula>"緑"</formula>
    </cfRule>
    <cfRule type="cellIs" dxfId="4606" priority="3366" stopIfTrue="1" operator="equal">
      <formula>"黄"</formula>
    </cfRule>
  </conditionalFormatting>
  <conditionalFormatting sqref="H63">
    <cfRule type="cellIs" dxfId="4605" priority="3361" stopIfTrue="1" operator="equal">
      <formula>"茶"</formula>
    </cfRule>
    <cfRule type="cellIs" dxfId="4604" priority="3362" stopIfTrue="1" operator="equal">
      <formula>"緑"</formula>
    </cfRule>
    <cfRule type="cellIs" dxfId="4603" priority="3363" stopIfTrue="1" operator="equal">
      <formula>"黄"</formula>
    </cfRule>
  </conditionalFormatting>
  <conditionalFormatting sqref="H64:I66">
    <cfRule type="cellIs" dxfId="4602" priority="3358" stopIfTrue="1" operator="equal">
      <formula>"茶"</formula>
    </cfRule>
    <cfRule type="cellIs" dxfId="4601" priority="3359" stopIfTrue="1" operator="equal">
      <formula>"緑"</formula>
    </cfRule>
    <cfRule type="cellIs" dxfId="4600" priority="3360" stopIfTrue="1" operator="equal">
      <formula>"黄"</formula>
    </cfRule>
  </conditionalFormatting>
  <conditionalFormatting sqref="H65">
    <cfRule type="cellIs" dxfId="4599" priority="3355" stopIfTrue="1" operator="equal">
      <formula>"茶"</formula>
    </cfRule>
    <cfRule type="cellIs" dxfId="4598" priority="3356" stopIfTrue="1" operator="equal">
      <formula>"緑"</formula>
    </cfRule>
    <cfRule type="cellIs" dxfId="4597" priority="3357" stopIfTrue="1" operator="equal">
      <formula>"黄"</formula>
    </cfRule>
  </conditionalFormatting>
  <conditionalFormatting sqref="I66">
    <cfRule type="cellIs" dxfId="4596" priority="3352" stopIfTrue="1" operator="equal">
      <formula>"茶"</formula>
    </cfRule>
    <cfRule type="cellIs" dxfId="4595" priority="3353" stopIfTrue="1" operator="equal">
      <formula>"緑"</formula>
    </cfRule>
    <cfRule type="cellIs" dxfId="4594" priority="3354" stopIfTrue="1" operator="equal">
      <formula>"黄"</formula>
    </cfRule>
  </conditionalFormatting>
  <conditionalFormatting sqref="H66">
    <cfRule type="cellIs" dxfId="4593" priority="3349" stopIfTrue="1" operator="equal">
      <formula>"茶"</formula>
    </cfRule>
    <cfRule type="cellIs" dxfId="4592" priority="3350" stopIfTrue="1" operator="equal">
      <formula>"緑"</formula>
    </cfRule>
    <cfRule type="cellIs" dxfId="4591" priority="3351" stopIfTrue="1" operator="equal">
      <formula>"黄"</formula>
    </cfRule>
  </conditionalFormatting>
  <conditionalFormatting sqref="H67">
    <cfRule type="cellIs" dxfId="4590" priority="3346" stopIfTrue="1" operator="equal">
      <formula>"茶"</formula>
    </cfRule>
    <cfRule type="cellIs" dxfId="4589" priority="3347" stopIfTrue="1" operator="equal">
      <formula>"緑"</formula>
    </cfRule>
    <cfRule type="cellIs" dxfId="4588" priority="3348" stopIfTrue="1" operator="equal">
      <formula>"黄"</formula>
    </cfRule>
  </conditionalFormatting>
  <conditionalFormatting sqref="I67">
    <cfRule type="cellIs" dxfId="4587" priority="3343" stopIfTrue="1" operator="equal">
      <formula>"茶"</formula>
    </cfRule>
    <cfRule type="cellIs" dxfId="4586" priority="3344" stopIfTrue="1" operator="equal">
      <formula>"緑"</formula>
    </cfRule>
    <cfRule type="cellIs" dxfId="4585" priority="3345" stopIfTrue="1" operator="equal">
      <formula>"黄"</formula>
    </cfRule>
  </conditionalFormatting>
  <conditionalFormatting sqref="H68:I68">
    <cfRule type="cellIs" dxfId="4584" priority="3340" stopIfTrue="1" operator="equal">
      <formula>"茶"</formula>
    </cfRule>
    <cfRule type="cellIs" dxfId="4583" priority="3341" stopIfTrue="1" operator="equal">
      <formula>"緑"</formula>
    </cfRule>
    <cfRule type="cellIs" dxfId="4582" priority="3342" stopIfTrue="1" operator="equal">
      <formula>"黄"</formula>
    </cfRule>
  </conditionalFormatting>
  <conditionalFormatting sqref="H69">
    <cfRule type="cellIs" dxfId="4581" priority="3337" stopIfTrue="1" operator="equal">
      <formula>"茶"</formula>
    </cfRule>
    <cfRule type="cellIs" dxfId="4580" priority="3338" stopIfTrue="1" operator="equal">
      <formula>"緑"</formula>
    </cfRule>
    <cfRule type="cellIs" dxfId="4579" priority="3339" stopIfTrue="1" operator="equal">
      <formula>"黄"</formula>
    </cfRule>
  </conditionalFormatting>
  <conditionalFormatting sqref="I69">
    <cfRule type="cellIs" dxfId="4578" priority="3334" stopIfTrue="1" operator="equal">
      <formula>"茶"</formula>
    </cfRule>
    <cfRule type="cellIs" dxfId="4577" priority="3335" stopIfTrue="1" operator="equal">
      <formula>"緑"</formula>
    </cfRule>
    <cfRule type="cellIs" dxfId="4576" priority="3336" stopIfTrue="1" operator="equal">
      <formula>"黄"</formula>
    </cfRule>
  </conditionalFormatting>
  <conditionalFormatting sqref="I70">
    <cfRule type="cellIs" dxfId="4575" priority="3331" stopIfTrue="1" operator="equal">
      <formula>"茶"</formula>
    </cfRule>
    <cfRule type="cellIs" dxfId="4574" priority="3332" stopIfTrue="1" operator="equal">
      <formula>"緑"</formula>
    </cfRule>
    <cfRule type="cellIs" dxfId="4573" priority="3333" stopIfTrue="1" operator="equal">
      <formula>"黄"</formula>
    </cfRule>
  </conditionalFormatting>
  <conditionalFormatting sqref="H70">
    <cfRule type="cellIs" dxfId="4572" priority="3328" stopIfTrue="1" operator="equal">
      <formula>"茶"</formula>
    </cfRule>
    <cfRule type="cellIs" dxfId="4571" priority="3329" stopIfTrue="1" operator="equal">
      <formula>"緑"</formula>
    </cfRule>
    <cfRule type="cellIs" dxfId="4570" priority="3330" stopIfTrue="1" operator="equal">
      <formula>"黄"</formula>
    </cfRule>
  </conditionalFormatting>
  <conditionalFormatting sqref="H71">
    <cfRule type="cellIs" dxfId="4569" priority="3325" stopIfTrue="1" operator="equal">
      <formula>"茶"</formula>
    </cfRule>
    <cfRule type="cellIs" dxfId="4568" priority="3326" stopIfTrue="1" operator="equal">
      <formula>"緑"</formula>
    </cfRule>
    <cfRule type="cellIs" dxfId="4567" priority="3327" stopIfTrue="1" operator="equal">
      <formula>"黄"</formula>
    </cfRule>
  </conditionalFormatting>
  <conditionalFormatting sqref="I71">
    <cfRule type="cellIs" dxfId="4566" priority="3322" stopIfTrue="1" operator="equal">
      <formula>"茶"</formula>
    </cfRule>
    <cfRule type="cellIs" dxfId="4565" priority="3323" stopIfTrue="1" operator="equal">
      <formula>"緑"</formula>
    </cfRule>
    <cfRule type="cellIs" dxfId="4564" priority="3324" stopIfTrue="1" operator="equal">
      <formula>"黄"</formula>
    </cfRule>
  </conditionalFormatting>
  <conditionalFormatting sqref="I71">
    <cfRule type="cellIs" dxfId="4563" priority="3319" stopIfTrue="1" operator="equal">
      <formula>"茶"</formula>
    </cfRule>
    <cfRule type="cellIs" dxfId="4562" priority="3320" stopIfTrue="1" operator="equal">
      <formula>"緑"</formula>
    </cfRule>
    <cfRule type="cellIs" dxfId="4561" priority="3321" stopIfTrue="1" operator="equal">
      <formula>"黄"</formula>
    </cfRule>
  </conditionalFormatting>
  <conditionalFormatting sqref="H72">
    <cfRule type="cellIs" dxfId="4560" priority="3316" stopIfTrue="1" operator="equal">
      <formula>"茶"</formula>
    </cfRule>
    <cfRule type="cellIs" dxfId="4559" priority="3317" stopIfTrue="1" operator="equal">
      <formula>"緑"</formula>
    </cfRule>
    <cfRule type="cellIs" dxfId="4558" priority="3318" stopIfTrue="1" operator="equal">
      <formula>"黄"</formula>
    </cfRule>
  </conditionalFormatting>
  <conditionalFormatting sqref="H72:I72">
    <cfRule type="cellIs" dxfId="4557" priority="3313" stopIfTrue="1" operator="equal">
      <formula>"茶"</formula>
    </cfRule>
    <cfRule type="cellIs" dxfId="4556" priority="3314" stopIfTrue="1" operator="equal">
      <formula>"緑"</formula>
    </cfRule>
    <cfRule type="cellIs" dxfId="4555" priority="3315" stopIfTrue="1" operator="equal">
      <formula>"黄"</formula>
    </cfRule>
  </conditionalFormatting>
  <conditionalFormatting sqref="H73:H74">
    <cfRule type="cellIs" dxfId="4554" priority="3310" stopIfTrue="1" operator="equal">
      <formula>"茶"</formula>
    </cfRule>
    <cfRule type="cellIs" dxfId="4553" priority="3311" stopIfTrue="1" operator="equal">
      <formula>"緑"</formula>
    </cfRule>
    <cfRule type="cellIs" dxfId="4552" priority="3312" stopIfTrue="1" operator="equal">
      <formula>"黄"</formula>
    </cfRule>
  </conditionalFormatting>
  <conditionalFormatting sqref="I73">
    <cfRule type="cellIs" dxfId="4551" priority="3307" stopIfTrue="1" operator="equal">
      <formula>"茶"</formula>
    </cfRule>
    <cfRule type="cellIs" dxfId="4550" priority="3308" stopIfTrue="1" operator="equal">
      <formula>"緑"</formula>
    </cfRule>
    <cfRule type="cellIs" dxfId="4549" priority="3309" stopIfTrue="1" operator="equal">
      <formula>"黄"</formula>
    </cfRule>
  </conditionalFormatting>
  <conditionalFormatting sqref="I74:I75">
    <cfRule type="cellIs" dxfId="4548" priority="3304" stopIfTrue="1" operator="equal">
      <formula>"茶"</formula>
    </cfRule>
    <cfRule type="cellIs" dxfId="4547" priority="3305" stopIfTrue="1" operator="equal">
      <formula>"緑"</formula>
    </cfRule>
    <cfRule type="cellIs" dxfId="4546" priority="3306" stopIfTrue="1" operator="equal">
      <formula>"黄"</formula>
    </cfRule>
  </conditionalFormatting>
  <conditionalFormatting sqref="I74:I75">
    <cfRule type="cellIs" dxfId="4545" priority="3301" stopIfTrue="1" operator="equal">
      <formula>"茶"</formula>
    </cfRule>
    <cfRule type="cellIs" dxfId="4544" priority="3302" stopIfTrue="1" operator="equal">
      <formula>"緑"</formula>
    </cfRule>
    <cfRule type="cellIs" dxfId="4543" priority="3303" stopIfTrue="1" operator="equal">
      <formula>"黄"</formula>
    </cfRule>
  </conditionalFormatting>
  <conditionalFormatting sqref="H75">
    <cfRule type="cellIs" dxfId="4542" priority="3298" stopIfTrue="1" operator="equal">
      <formula>"茶"</formula>
    </cfRule>
    <cfRule type="cellIs" dxfId="4541" priority="3299" stopIfTrue="1" operator="equal">
      <formula>"緑"</formula>
    </cfRule>
    <cfRule type="cellIs" dxfId="4540" priority="3300" stopIfTrue="1" operator="equal">
      <formula>"黄"</formula>
    </cfRule>
  </conditionalFormatting>
  <conditionalFormatting sqref="H76">
    <cfRule type="cellIs" dxfId="4539" priority="3295" stopIfTrue="1" operator="equal">
      <formula>"茶"</formula>
    </cfRule>
    <cfRule type="cellIs" dxfId="4538" priority="3296" stopIfTrue="1" operator="equal">
      <formula>"緑"</formula>
    </cfRule>
    <cfRule type="cellIs" dxfId="4537" priority="3297" stopIfTrue="1" operator="equal">
      <formula>"黄"</formula>
    </cfRule>
  </conditionalFormatting>
  <conditionalFormatting sqref="I76">
    <cfRule type="cellIs" dxfId="4536" priority="3292" stopIfTrue="1" operator="equal">
      <formula>"茶"</formula>
    </cfRule>
    <cfRule type="cellIs" dxfId="4535" priority="3293" stopIfTrue="1" operator="equal">
      <formula>"緑"</formula>
    </cfRule>
    <cfRule type="cellIs" dxfId="4534" priority="3294" stopIfTrue="1" operator="equal">
      <formula>"黄"</formula>
    </cfRule>
  </conditionalFormatting>
  <conditionalFormatting sqref="H77:H78 I78">
    <cfRule type="cellIs" dxfId="4533" priority="3289" stopIfTrue="1" operator="equal">
      <formula>"茶"</formula>
    </cfRule>
    <cfRule type="cellIs" dxfId="4532" priority="3290" stopIfTrue="1" operator="equal">
      <formula>"緑"</formula>
    </cfRule>
    <cfRule type="cellIs" dxfId="4531" priority="3291" stopIfTrue="1" operator="equal">
      <formula>"黄"</formula>
    </cfRule>
  </conditionalFormatting>
  <conditionalFormatting sqref="H77:H78 I78">
    <cfRule type="cellIs" dxfId="4530" priority="3286" stopIfTrue="1" operator="equal">
      <formula>"茶"</formula>
    </cfRule>
    <cfRule type="cellIs" dxfId="4529" priority="3287" stopIfTrue="1" operator="equal">
      <formula>"緑"</formula>
    </cfRule>
    <cfRule type="cellIs" dxfId="4528" priority="3288" stopIfTrue="1" operator="equal">
      <formula>"黄"</formula>
    </cfRule>
  </conditionalFormatting>
  <conditionalFormatting sqref="I77">
    <cfRule type="cellIs" dxfId="4527" priority="3283" stopIfTrue="1" operator="equal">
      <formula>"茶"</formula>
    </cfRule>
    <cfRule type="cellIs" dxfId="4526" priority="3284" stopIfTrue="1" operator="equal">
      <formula>"緑"</formula>
    </cfRule>
    <cfRule type="cellIs" dxfId="4525" priority="3285" stopIfTrue="1" operator="equal">
      <formula>"黄"</formula>
    </cfRule>
  </conditionalFormatting>
  <conditionalFormatting sqref="H79">
    <cfRule type="cellIs" dxfId="4524" priority="3280" stopIfTrue="1" operator="equal">
      <formula>"茶"</formula>
    </cfRule>
    <cfRule type="cellIs" dxfId="4523" priority="3281" stopIfTrue="1" operator="equal">
      <formula>"緑"</formula>
    </cfRule>
    <cfRule type="cellIs" dxfId="4522" priority="3282" stopIfTrue="1" operator="equal">
      <formula>"黄"</formula>
    </cfRule>
  </conditionalFormatting>
  <conditionalFormatting sqref="I79">
    <cfRule type="cellIs" dxfId="4521" priority="3277" stopIfTrue="1" operator="equal">
      <formula>"茶"</formula>
    </cfRule>
    <cfRule type="cellIs" dxfId="4520" priority="3278" stopIfTrue="1" operator="equal">
      <formula>"緑"</formula>
    </cfRule>
    <cfRule type="cellIs" dxfId="4519" priority="3279" stopIfTrue="1" operator="equal">
      <formula>"黄"</formula>
    </cfRule>
  </conditionalFormatting>
  <conditionalFormatting sqref="H80">
    <cfRule type="cellIs" dxfId="4518" priority="3274" stopIfTrue="1" operator="equal">
      <formula>"茶"</formula>
    </cfRule>
    <cfRule type="cellIs" dxfId="4517" priority="3275" stopIfTrue="1" operator="equal">
      <formula>"緑"</formula>
    </cfRule>
    <cfRule type="cellIs" dxfId="4516" priority="3276" stopIfTrue="1" operator="equal">
      <formula>"黄"</formula>
    </cfRule>
  </conditionalFormatting>
  <conditionalFormatting sqref="I80">
    <cfRule type="cellIs" dxfId="4515" priority="3271" stopIfTrue="1" operator="equal">
      <formula>"茶"</formula>
    </cfRule>
    <cfRule type="cellIs" dxfId="4514" priority="3272" stopIfTrue="1" operator="equal">
      <formula>"緑"</formula>
    </cfRule>
    <cfRule type="cellIs" dxfId="4513" priority="3273" stopIfTrue="1" operator="equal">
      <formula>"黄"</formula>
    </cfRule>
  </conditionalFormatting>
  <conditionalFormatting sqref="H81">
    <cfRule type="cellIs" dxfId="4512" priority="3268" stopIfTrue="1" operator="equal">
      <formula>"茶"</formula>
    </cfRule>
    <cfRule type="cellIs" dxfId="4511" priority="3269" stopIfTrue="1" operator="equal">
      <formula>"緑"</formula>
    </cfRule>
    <cfRule type="cellIs" dxfId="4510" priority="3270" stopIfTrue="1" operator="equal">
      <formula>"黄"</formula>
    </cfRule>
  </conditionalFormatting>
  <conditionalFormatting sqref="I81">
    <cfRule type="cellIs" dxfId="4509" priority="3265" stopIfTrue="1" operator="equal">
      <formula>"茶"</formula>
    </cfRule>
    <cfRule type="cellIs" dxfId="4508" priority="3266" stopIfTrue="1" operator="equal">
      <formula>"緑"</formula>
    </cfRule>
    <cfRule type="cellIs" dxfId="4507" priority="3267" stopIfTrue="1" operator="equal">
      <formula>"黄"</formula>
    </cfRule>
  </conditionalFormatting>
  <conditionalFormatting sqref="I81">
    <cfRule type="cellIs" dxfId="4506" priority="3262" stopIfTrue="1" operator="equal">
      <formula>"茶"</formula>
    </cfRule>
    <cfRule type="cellIs" dxfId="4505" priority="3263" stopIfTrue="1" operator="equal">
      <formula>"緑"</formula>
    </cfRule>
    <cfRule type="cellIs" dxfId="4504" priority="3264" stopIfTrue="1" operator="equal">
      <formula>"黄"</formula>
    </cfRule>
  </conditionalFormatting>
  <conditionalFormatting sqref="H82">
    <cfRule type="cellIs" dxfId="4503" priority="3259" stopIfTrue="1" operator="equal">
      <formula>"茶"</formula>
    </cfRule>
    <cfRule type="cellIs" dxfId="4502" priority="3260" stopIfTrue="1" operator="equal">
      <formula>"緑"</formula>
    </cfRule>
    <cfRule type="cellIs" dxfId="4501" priority="3261" stopIfTrue="1" operator="equal">
      <formula>"黄"</formula>
    </cfRule>
  </conditionalFormatting>
  <conditionalFormatting sqref="I82">
    <cfRule type="cellIs" dxfId="4500" priority="3256" stopIfTrue="1" operator="equal">
      <formula>"茶"</formula>
    </cfRule>
    <cfRule type="cellIs" dxfId="4499" priority="3257" stopIfTrue="1" operator="equal">
      <formula>"緑"</formula>
    </cfRule>
    <cfRule type="cellIs" dxfId="4498" priority="3258" stopIfTrue="1" operator="equal">
      <formula>"黄"</formula>
    </cfRule>
  </conditionalFormatting>
  <conditionalFormatting sqref="H83">
    <cfRule type="cellIs" dxfId="4497" priority="3253" stopIfTrue="1" operator="equal">
      <formula>"茶"</formula>
    </cfRule>
    <cfRule type="cellIs" dxfId="4496" priority="3254" stopIfTrue="1" operator="equal">
      <formula>"緑"</formula>
    </cfRule>
    <cfRule type="cellIs" dxfId="4495" priority="3255" stopIfTrue="1" operator="equal">
      <formula>"黄"</formula>
    </cfRule>
  </conditionalFormatting>
  <conditionalFormatting sqref="I83">
    <cfRule type="cellIs" dxfId="4494" priority="3250" stopIfTrue="1" operator="equal">
      <formula>"茶"</formula>
    </cfRule>
    <cfRule type="cellIs" dxfId="4493" priority="3251" stopIfTrue="1" operator="equal">
      <formula>"緑"</formula>
    </cfRule>
    <cfRule type="cellIs" dxfId="4492" priority="3252" stopIfTrue="1" operator="equal">
      <formula>"黄"</formula>
    </cfRule>
  </conditionalFormatting>
  <conditionalFormatting sqref="H84">
    <cfRule type="cellIs" dxfId="4491" priority="3247" stopIfTrue="1" operator="equal">
      <formula>"茶"</formula>
    </cfRule>
    <cfRule type="cellIs" dxfId="4490" priority="3248" stopIfTrue="1" operator="equal">
      <formula>"緑"</formula>
    </cfRule>
    <cfRule type="cellIs" dxfId="4489" priority="3249" stopIfTrue="1" operator="equal">
      <formula>"黄"</formula>
    </cfRule>
  </conditionalFormatting>
  <conditionalFormatting sqref="I84">
    <cfRule type="cellIs" dxfId="4488" priority="3244" stopIfTrue="1" operator="equal">
      <formula>"茶"</formula>
    </cfRule>
    <cfRule type="cellIs" dxfId="4487" priority="3245" stopIfTrue="1" operator="equal">
      <formula>"緑"</formula>
    </cfRule>
    <cfRule type="cellIs" dxfId="4486" priority="3246" stopIfTrue="1" operator="equal">
      <formula>"黄"</formula>
    </cfRule>
  </conditionalFormatting>
  <conditionalFormatting sqref="I85">
    <cfRule type="cellIs" dxfId="4485" priority="3241" stopIfTrue="1" operator="equal">
      <formula>"茶"</formula>
    </cfRule>
    <cfRule type="cellIs" dxfId="4484" priority="3242" stopIfTrue="1" operator="equal">
      <formula>"緑"</formula>
    </cfRule>
    <cfRule type="cellIs" dxfId="4483" priority="3243" stopIfTrue="1" operator="equal">
      <formula>"黄"</formula>
    </cfRule>
  </conditionalFormatting>
  <conditionalFormatting sqref="H85">
    <cfRule type="cellIs" dxfId="4482" priority="3238" stopIfTrue="1" operator="equal">
      <formula>"茶"</formula>
    </cfRule>
    <cfRule type="cellIs" dxfId="4481" priority="3239" stopIfTrue="1" operator="equal">
      <formula>"緑"</formula>
    </cfRule>
    <cfRule type="cellIs" dxfId="4480" priority="3240" stopIfTrue="1" operator="equal">
      <formula>"黄"</formula>
    </cfRule>
  </conditionalFormatting>
  <conditionalFormatting sqref="H86">
    <cfRule type="cellIs" dxfId="4479" priority="3235" stopIfTrue="1" operator="equal">
      <formula>"茶"</formula>
    </cfRule>
    <cfRule type="cellIs" dxfId="4478" priority="3236" stopIfTrue="1" operator="equal">
      <formula>"緑"</formula>
    </cfRule>
    <cfRule type="cellIs" dxfId="4477" priority="3237" stopIfTrue="1" operator="equal">
      <formula>"黄"</formula>
    </cfRule>
  </conditionalFormatting>
  <conditionalFormatting sqref="I86">
    <cfRule type="cellIs" dxfId="4476" priority="3232" stopIfTrue="1" operator="equal">
      <formula>"茶"</formula>
    </cfRule>
    <cfRule type="cellIs" dxfId="4475" priority="3233" stopIfTrue="1" operator="equal">
      <formula>"緑"</formula>
    </cfRule>
    <cfRule type="cellIs" dxfId="4474" priority="3234" stopIfTrue="1" operator="equal">
      <formula>"黄"</formula>
    </cfRule>
  </conditionalFormatting>
  <conditionalFormatting sqref="I86">
    <cfRule type="cellIs" dxfId="4473" priority="3229" stopIfTrue="1" operator="equal">
      <formula>"茶"</formula>
    </cfRule>
    <cfRule type="cellIs" dxfId="4472" priority="3230" stopIfTrue="1" operator="equal">
      <formula>"緑"</formula>
    </cfRule>
    <cfRule type="cellIs" dxfId="4471" priority="3231" stopIfTrue="1" operator="equal">
      <formula>"黄"</formula>
    </cfRule>
  </conditionalFormatting>
  <conditionalFormatting sqref="H87">
    <cfRule type="cellIs" dxfId="4470" priority="3226" stopIfTrue="1" operator="equal">
      <formula>"茶"</formula>
    </cfRule>
    <cfRule type="cellIs" dxfId="4469" priority="3227" stopIfTrue="1" operator="equal">
      <formula>"緑"</formula>
    </cfRule>
    <cfRule type="cellIs" dxfId="4468" priority="3228" stopIfTrue="1" operator="equal">
      <formula>"黄"</formula>
    </cfRule>
  </conditionalFormatting>
  <conditionalFormatting sqref="I87">
    <cfRule type="cellIs" dxfId="4467" priority="3223" stopIfTrue="1" operator="equal">
      <formula>"茶"</formula>
    </cfRule>
    <cfRule type="cellIs" dxfId="4466" priority="3224" stopIfTrue="1" operator="equal">
      <formula>"緑"</formula>
    </cfRule>
    <cfRule type="cellIs" dxfId="4465" priority="3225" stopIfTrue="1" operator="equal">
      <formula>"黄"</formula>
    </cfRule>
  </conditionalFormatting>
  <conditionalFormatting sqref="H88">
    <cfRule type="cellIs" dxfId="4464" priority="3220" stopIfTrue="1" operator="equal">
      <formula>"茶"</formula>
    </cfRule>
    <cfRule type="cellIs" dxfId="4463" priority="3221" stopIfTrue="1" operator="equal">
      <formula>"緑"</formula>
    </cfRule>
    <cfRule type="cellIs" dxfId="4462" priority="3222" stopIfTrue="1" operator="equal">
      <formula>"黄"</formula>
    </cfRule>
  </conditionalFormatting>
  <conditionalFormatting sqref="I88">
    <cfRule type="cellIs" dxfId="4461" priority="3217" stopIfTrue="1" operator="equal">
      <formula>"茶"</formula>
    </cfRule>
    <cfRule type="cellIs" dxfId="4460" priority="3218" stopIfTrue="1" operator="equal">
      <formula>"緑"</formula>
    </cfRule>
    <cfRule type="cellIs" dxfId="4459" priority="3219" stopIfTrue="1" operator="equal">
      <formula>"黄"</formula>
    </cfRule>
  </conditionalFormatting>
  <conditionalFormatting sqref="I88">
    <cfRule type="cellIs" dxfId="4458" priority="3214" stopIfTrue="1" operator="equal">
      <formula>"茶"</formula>
    </cfRule>
    <cfRule type="cellIs" dxfId="4457" priority="3215" stopIfTrue="1" operator="equal">
      <formula>"緑"</formula>
    </cfRule>
    <cfRule type="cellIs" dxfId="4456" priority="3216" stopIfTrue="1" operator="equal">
      <formula>"黄"</formula>
    </cfRule>
  </conditionalFormatting>
  <conditionalFormatting sqref="H89">
    <cfRule type="cellIs" dxfId="4455" priority="3211" stopIfTrue="1" operator="equal">
      <formula>"茶"</formula>
    </cfRule>
    <cfRule type="cellIs" dxfId="4454" priority="3212" stopIfTrue="1" operator="equal">
      <formula>"緑"</formula>
    </cfRule>
    <cfRule type="cellIs" dxfId="4453" priority="3213" stopIfTrue="1" operator="equal">
      <formula>"黄"</formula>
    </cfRule>
  </conditionalFormatting>
  <conditionalFormatting sqref="I89:I90">
    <cfRule type="cellIs" dxfId="4452" priority="3208" stopIfTrue="1" operator="equal">
      <formula>"茶"</formula>
    </cfRule>
    <cfRule type="cellIs" dxfId="4451" priority="3209" stopIfTrue="1" operator="equal">
      <formula>"緑"</formula>
    </cfRule>
    <cfRule type="cellIs" dxfId="4450" priority="3210" stopIfTrue="1" operator="equal">
      <formula>"黄"</formula>
    </cfRule>
  </conditionalFormatting>
  <conditionalFormatting sqref="H90:H91">
    <cfRule type="cellIs" dxfId="4449" priority="3205" stopIfTrue="1" operator="equal">
      <formula>"茶"</formula>
    </cfRule>
    <cfRule type="cellIs" dxfId="4448" priority="3206" stopIfTrue="1" operator="equal">
      <formula>"緑"</formula>
    </cfRule>
    <cfRule type="cellIs" dxfId="4447" priority="3207" stopIfTrue="1" operator="equal">
      <formula>"黄"</formula>
    </cfRule>
  </conditionalFormatting>
  <conditionalFormatting sqref="H90:H91">
    <cfRule type="cellIs" dxfId="4446" priority="3202" stopIfTrue="1" operator="equal">
      <formula>"茶"</formula>
    </cfRule>
    <cfRule type="cellIs" dxfId="4445" priority="3203" stopIfTrue="1" operator="equal">
      <formula>"緑"</formula>
    </cfRule>
    <cfRule type="cellIs" dxfId="4444" priority="3204" stopIfTrue="1" operator="equal">
      <formula>"黄"</formula>
    </cfRule>
  </conditionalFormatting>
  <conditionalFormatting sqref="H90:H91">
    <cfRule type="cellIs" dxfId="4443" priority="3199" stopIfTrue="1" operator="equal">
      <formula>"茶"</formula>
    </cfRule>
    <cfRule type="cellIs" dxfId="4442" priority="3200" stopIfTrue="1" operator="equal">
      <formula>"緑"</formula>
    </cfRule>
    <cfRule type="cellIs" dxfId="4441" priority="3201" stopIfTrue="1" operator="equal">
      <formula>"黄"</formula>
    </cfRule>
  </conditionalFormatting>
  <conditionalFormatting sqref="I91">
    <cfRule type="cellIs" dxfId="4440" priority="3196" stopIfTrue="1" operator="equal">
      <formula>"茶"</formula>
    </cfRule>
    <cfRule type="cellIs" dxfId="4439" priority="3197" stopIfTrue="1" operator="equal">
      <formula>"緑"</formula>
    </cfRule>
    <cfRule type="cellIs" dxfId="4438" priority="3198" stopIfTrue="1" operator="equal">
      <formula>"黄"</formula>
    </cfRule>
  </conditionalFormatting>
  <conditionalFormatting sqref="H92:H93">
    <cfRule type="cellIs" dxfId="4437" priority="3193" stopIfTrue="1" operator="equal">
      <formula>"茶"</formula>
    </cfRule>
    <cfRule type="cellIs" dxfId="4436" priority="3194" stopIfTrue="1" operator="equal">
      <formula>"緑"</formula>
    </cfRule>
    <cfRule type="cellIs" dxfId="4435" priority="3195" stopIfTrue="1" operator="equal">
      <formula>"黄"</formula>
    </cfRule>
  </conditionalFormatting>
  <conditionalFormatting sqref="I92">
    <cfRule type="cellIs" dxfId="4434" priority="3190" stopIfTrue="1" operator="equal">
      <formula>"茶"</formula>
    </cfRule>
    <cfRule type="cellIs" dxfId="4433" priority="3191" stopIfTrue="1" operator="equal">
      <formula>"緑"</formula>
    </cfRule>
    <cfRule type="cellIs" dxfId="4432" priority="3192" stopIfTrue="1" operator="equal">
      <formula>"黄"</formula>
    </cfRule>
  </conditionalFormatting>
  <conditionalFormatting sqref="I92">
    <cfRule type="cellIs" dxfId="4431" priority="3187" stopIfTrue="1" operator="equal">
      <formula>"茶"</formula>
    </cfRule>
    <cfRule type="cellIs" dxfId="4430" priority="3188" stopIfTrue="1" operator="equal">
      <formula>"緑"</formula>
    </cfRule>
    <cfRule type="cellIs" dxfId="4429" priority="3189" stopIfTrue="1" operator="equal">
      <formula>"黄"</formula>
    </cfRule>
  </conditionalFormatting>
  <conditionalFormatting sqref="I93">
    <cfRule type="cellIs" dxfId="4428" priority="3184" stopIfTrue="1" operator="equal">
      <formula>"茶"</formula>
    </cfRule>
    <cfRule type="cellIs" dxfId="4427" priority="3185" stopIfTrue="1" operator="equal">
      <formula>"緑"</formula>
    </cfRule>
    <cfRule type="cellIs" dxfId="4426" priority="3186" stopIfTrue="1" operator="equal">
      <formula>"黄"</formula>
    </cfRule>
  </conditionalFormatting>
  <conditionalFormatting sqref="H94">
    <cfRule type="cellIs" dxfId="4425" priority="3181" stopIfTrue="1" operator="equal">
      <formula>"茶"</formula>
    </cfRule>
    <cfRule type="cellIs" dxfId="4424" priority="3182" stopIfTrue="1" operator="equal">
      <formula>"緑"</formula>
    </cfRule>
    <cfRule type="cellIs" dxfId="4423" priority="3183" stopIfTrue="1" operator="equal">
      <formula>"黄"</formula>
    </cfRule>
  </conditionalFormatting>
  <conditionalFormatting sqref="I94:I95">
    <cfRule type="cellIs" dxfId="4422" priority="3178" stopIfTrue="1" operator="equal">
      <formula>"茶"</formula>
    </cfRule>
    <cfRule type="cellIs" dxfId="4421" priority="3179" stopIfTrue="1" operator="equal">
      <formula>"緑"</formula>
    </cfRule>
    <cfRule type="cellIs" dxfId="4420" priority="3180" stopIfTrue="1" operator="equal">
      <formula>"黄"</formula>
    </cfRule>
  </conditionalFormatting>
  <conditionalFormatting sqref="I94:I95">
    <cfRule type="cellIs" dxfId="4419" priority="3175" stopIfTrue="1" operator="equal">
      <formula>"茶"</formula>
    </cfRule>
    <cfRule type="cellIs" dxfId="4418" priority="3176" stopIfTrue="1" operator="equal">
      <formula>"緑"</formula>
    </cfRule>
    <cfRule type="cellIs" dxfId="4417" priority="3177" stopIfTrue="1" operator="equal">
      <formula>"黄"</formula>
    </cfRule>
  </conditionalFormatting>
  <conditionalFormatting sqref="I94:I95">
    <cfRule type="cellIs" dxfId="4416" priority="3172" stopIfTrue="1" operator="equal">
      <formula>"茶"</formula>
    </cfRule>
    <cfRule type="cellIs" dxfId="4415" priority="3173" stopIfTrue="1" operator="equal">
      <formula>"緑"</formula>
    </cfRule>
    <cfRule type="cellIs" dxfId="4414" priority="3174" stopIfTrue="1" operator="equal">
      <formula>"黄"</formula>
    </cfRule>
  </conditionalFormatting>
  <conditionalFormatting sqref="H95">
    <cfRule type="cellIs" dxfId="4413" priority="3169" stopIfTrue="1" operator="equal">
      <formula>"茶"</formula>
    </cfRule>
    <cfRule type="cellIs" dxfId="4412" priority="3170" stopIfTrue="1" operator="equal">
      <formula>"緑"</formula>
    </cfRule>
    <cfRule type="cellIs" dxfId="4411" priority="3171" stopIfTrue="1" operator="equal">
      <formula>"黄"</formula>
    </cfRule>
  </conditionalFormatting>
  <conditionalFormatting sqref="H96">
    <cfRule type="cellIs" dxfId="4410" priority="3166" stopIfTrue="1" operator="equal">
      <formula>"茶"</formula>
    </cfRule>
    <cfRule type="cellIs" dxfId="4409" priority="3167" stopIfTrue="1" operator="equal">
      <formula>"緑"</formula>
    </cfRule>
    <cfRule type="cellIs" dxfId="4408" priority="3168" stopIfTrue="1" operator="equal">
      <formula>"黄"</formula>
    </cfRule>
  </conditionalFormatting>
  <conditionalFormatting sqref="I96">
    <cfRule type="cellIs" dxfId="4407" priority="3163" stopIfTrue="1" operator="equal">
      <formula>"茶"</formula>
    </cfRule>
    <cfRule type="cellIs" dxfId="4406" priority="3164" stopIfTrue="1" operator="equal">
      <formula>"緑"</formula>
    </cfRule>
    <cfRule type="cellIs" dxfId="4405" priority="3165" stopIfTrue="1" operator="equal">
      <formula>"黄"</formula>
    </cfRule>
  </conditionalFormatting>
  <conditionalFormatting sqref="H97">
    <cfRule type="cellIs" dxfId="4404" priority="3160" stopIfTrue="1" operator="equal">
      <formula>"茶"</formula>
    </cfRule>
    <cfRule type="cellIs" dxfId="4403" priority="3161" stopIfTrue="1" operator="equal">
      <formula>"緑"</formula>
    </cfRule>
    <cfRule type="cellIs" dxfId="4402" priority="3162" stopIfTrue="1" operator="equal">
      <formula>"黄"</formula>
    </cfRule>
  </conditionalFormatting>
  <conditionalFormatting sqref="I97">
    <cfRule type="cellIs" dxfId="4401" priority="3157" stopIfTrue="1" operator="equal">
      <formula>"茶"</formula>
    </cfRule>
    <cfRule type="cellIs" dxfId="4400" priority="3158" stopIfTrue="1" operator="equal">
      <formula>"緑"</formula>
    </cfRule>
    <cfRule type="cellIs" dxfId="4399" priority="3159" stopIfTrue="1" operator="equal">
      <formula>"黄"</formula>
    </cfRule>
  </conditionalFormatting>
  <conditionalFormatting sqref="H98">
    <cfRule type="cellIs" dxfId="4398" priority="3154" stopIfTrue="1" operator="equal">
      <formula>"茶"</formula>
    </cfRule>
    <cfRule type="cellIs" dxfId="4397" priority="3155" stopIfTrue="1" operator="equal">
      <formula>"緑"</formula>
    </cfRule>
    <cfRule type="cellIs" dxfId="4396" priority="3156" stopIfTrue="1" operator="equal">
      <formula>"黄"</formula>
    </cfRule>
  </conditionalFormatting>
  <conditionalFormatting sqref="I98:I99">
    <cfRule type="cellIs" dxfId="4395" priority="3151" stopIfTrue="1" operator="equal">
      <formula>"茶"</formula>
    </cfRule>
    <cfRule type="cellIs" dxfId="4394" priority="3152" stopIfTrue="1" operator="equal">
      <formula>"緑"</formula>
    </cfRule>
    <cfRule type="cellIs" dxfId="4393" priority="3153" stopIfTrue="1" operator="equal">
      <formula>"黄"</formula>
    </cfRule>
  </conditionalFormatting>
  <conditionalFormatting sqref="H99">
    <cfRule type="cellIs" dxfId="4392" priority="3148" stopIfTrue="1" operator="equal">
      <formula>"茶"</formula>
    </cfRule>
    <cfRule type="cellIs" dxfId="4391" priority="3149" stopIfTrue="1" operator="equal">
      <formula>"緑"</formula>
    </cfRule>
    <cfRule type="cellIs" dxfId="4390" priority="3150" stopIfTrue="1" operator="equal">
      <formula>"黄"</formula>
    </cfRule>
  </conditionalFormatting>
  <conditionalFormatting sqref="H100">
    <cfRule type="cellIs" dxfId="4389" priority="3145" stopIfTrue="1" operator="equal">
      <formula>"茶"</formula>
    </cfRule>
    <cfRule type="cellIs" dxfId="4388" priority="3146" stopIfTrue="1" operator="equal">
      <formula>"緑"</formula>
    </cfRule>
    <cfRule type="cellIs" dxfId="4387" priority="3147" stopIfTrue="1" operator="equal">
      <formula>"黄"</formula>
    </cfRule>
  </conditionalFormatting>
  <conditionalFormatting sqref="H100">
    <cfRule type="cellIs" dxfId="4386" priority="3142" stopIfTrue="1" operator="equal">
      <formula>"茶"</formula>
    </cfRule>
    <cfRule type="cellIs" dxfId="4385" priority="3143" stopIfTrue="1" operator="equal">
      <formula>"緑"</formula>
    </cfRule>
    <cfRule type="cellIs" dxfId="4384" priority="3144" stopIfTrue="1" operator="equal">
      <formula>"黄"</formula>
    </cfRule>
  </conditionalFormatting>
  <conditionalFormatting sqref="H100">
    <cfRule type="cellIs" dxfId="4383" priority="3139" stopIfTrue="1" operator="equal">
      <formula>"茶"</formula>
    </cfRule>
    <cfRule type="cellIs" dxfId="4382" priority="3140" stopIfTrue="1" operator="equal">
      <formula>"緑"</formula>
    </cfRule>
    <cfRule type="cellIs" dxfId="4381" priority="3141" stopIfTrue="1" operator="equal">
      <formula>"黄"</formula>
    </cfRule>
  </conditionalFormatting>
  <conditionalFormatting sqref="I100">
    <cfRule type="cellIs" dxfId="4380" priority="3136" stopIfTrue="1" operator="equal">
      <formula>"茶"</formula>
    </cfRule>
    <cfRule type="cellIs" dxfId="4379" priority="3137" stopIfTrue="1" operator="equal">
      <formula>"緑"</formula>
    </cfRule>
    <cfRule type="cellIs" dxfId="4378" priority="3138" stopIfTrue="1" operator="equal">
      <formula>"黄"</formula>
    </cfRule>
  </conditionalFormatting>
  <conditionalFormatting sqref="I101">
    <cfRule type="cellIs" dxfId="4377" priority="3133" stopIfTrue="1" operator="equal">
      <formula>"茶"</formula>
    </cfRule>
    <cfRule type="cellIs" dxfId="4376" priority="3134" stopIfTrue="1" operator="equal">
      <formula>"緑"</formula>
    </cfRule>
    <cfRule type="cellIs" dxfId="4375" priority="3135" stopIfTrue="1" operator="equal">
      <formula>"黄"</formula>
    </cfRule>
  </conditionalFormatting>
  <conditionalFormatting sqref="I101">
    <cfRule type="cellIs" dxfId="4374" priority="3130" stopIfTrue="1" operator="equal">
      <formula>"茶"</formula>
    </cfRule>
    <cfRule type="cellIs" dxfId="4373" priority="3131" stopIfTrue="1" operator="equal">
      <formula>"緑"</formula>
    </cfRule>
    <cfRule type="cellIs" dxfId="4372" priority="3132" stopIfTrue="1" operator="equal">
      <formula>"黄"</formula>
    </cfRule>
  </conditionalFormatting>
  <conditionalFormatting sqref="I101">
    <cfRule type="cellIs" dxfId="4371" priority="3127" stopIfTrue="1" operator="equal">
      <formula>"茶"</formula>
    </cfRule>
    <cfRule type="cellIs" dxfId="4370" priority="3128" stopIfTrue="1" operator="equal">
      <formula>"緑"</formula>
    </cfRule>
    <cfRule type="cellIs" dxfId="4369" priority="3129" stopIfTrue="1" operator="equal">
      <formula>"黄"</formula>
    </cfRule>
  </conditionalFormatting>
  <conditionalFormatting sqref="H101">
    <cfRule type="cellIs" dxfId="4368" priority="3124" stopIfTrue="1" operator="equal">
      <formula>"茶"</formula>
    </cfRule>
    <cfRule type="cellIs" dxfId="4367" priority="3125" stopIfTrue="1" operator="equal">
      <formula>"緑"</formula>
    </cfRule>
    <cfRule type="cellIs" dxfId="4366" priority="3126" stopIfTrue="1" operator="equal">
      <formula>"黄"</formula>
    </cfRule>
  </conditionalFormatting>
  <conditionalFormatting sqref="I102">
    <cfRule type="cellIs" dxfId="4365" priority="3121" stopIfTrue="1" operator="equal">
      <formula>"茶"</formula>
    </cfRule>
    <cfRule type="cellIs" dxfId="4364" priority="3122" stopIfTrue="1" operator="equal">
      <formula>"緑"</formula>
    </cfRule>
    <cfRule type="cellIs" dxfId="4363" priority="3123" stopIfTrue="1" operator="equal">
      <formula>"黄"</formula>
    </cfRule>
  </conditionalFormatting>
  <conditionalFormatting sqref="H102">
    <cfRule type="cellIs" dxfId="4362" priority="3118" stopIfTrue="1" operator="equal">
      <formula>"茶"</formula>
    </cfRule>
    <cfRule type="cellIs" dxfId="4361" priority="3119" stopIfTrue="1" operator="equal">
      <formula>"緑"</formula>
    </cfRule>
    <cfRule type="cellIs" dxfId="4360" priority="3120" stopIfTrue="1" operator="equal">
      <formula>"黄"</formula>
    </cfRule>
  </conditionalFormatting>
  <conditionalFormatting sqref="H102">
    <cfRule type="cellIs" dxfId="4359" priority="3115" stopIfTrue="1" operator="equal">
      <formula>"茶"</formula>
    </cfRule>
    <cfRule type="cellIs" dxfId="4358" priority="3116" stopIfTrue="1" operator="equal">
      <formula>"緑"</formula>
    </cfRule>
    <cfRule type="cellIs" dxfId="4357" priority="3117" stopIfTrue="1" operator="equal">
      <formula>"黄"</formula>
    </cfRule>
  </conditionalFormatting>
  <conditionalFormatting sqref="H102">
    <cfRule type="cellIs" dxfId="4356" priority="3112" stopIfTrue="1" operator="equal">
      <formula>"茶"</formula>
    </cfRule>
    <cfRule type="cellIs" dxfId="4355" priority="3113" stopIfTrue="1" operator="equal">
      <formula>"緑"</formula>
    </cfRule>
    <cfRule type="cellIs" dxfId="4354" priority="3114" stopIfTrue="1" operator="equal">
      <formula>"黄"</formula>
    </cfRule>
  </conditionalFormatting>
  <conditionalFormatting sqref="H103">
    <cfRule type="cellIs" dxfId="4353" priority="3109" stopIfTrue="1" operator="equal">
      <formula>"茶"</formula>
    </cfRule>
    <cfRule type="cellIs" dxfId="4352" priority="3110" stopIfTrue="1" operator="equal">
      <formula>"緑"</formula>
    </cfRule>
    <cfRule type="cellIs" dxfId="4351" priority="3111" stopIfTrue="1" operator="equal">
      <formula>"黄"</formula>
    </cfRule>
  </conditionalFormatting>
  <conditionalFormatting sqref="I103">
    <cfRule type="cellIs" dxfId="4350" priority="3106" stopIfTrue="1" operator="equal">
      <formula>"茶"</formula>
    </cfRule>
    <cfRule type="cellIs" dxfId="4349" priority="3107" stopIfTrue="1" operator="equal">
      <formula>"緑"</formula>
    </cfRule>
    <cfRule type="cellIs" dxfId="4348" priority="3108" stopIfTrue="1" operator="equal">
      <formula>"黄"</formula>
    </cfRule>
  </conditionalFormatting>
  <conditionalFormatting sqref="H104">
    <cfRule type="cellIs" dxfId="4347" priority="3103" stopIfTrue="1" operator="equal">
      <formula>"茶"</formula>
    </cfRule>
    <cfRule type="cellIs" dxfId="4346" priority="3104" stopIfTrue="1" operator="equal">
      <formula>"緑"</formula>
    </cfRule>
    <cfRule type="cellIs" dxfId="4345" priority="3105" stopIfTrue="1" operator="equal">
      <formula>"黄"</formula>
    </cfRule>
  </conditionalFormatting>
  <conditionalFormatting sqref="I104">
    <cfRule type="cellIs" dxfId="4344" priority="3100" stopIfTrue="1" operator="equal">
      <formula>"茶"</formula>
    </cfRule>
    <cfRule type="cellIs" dxfId="4343" priority="3101" stopIfTrue="1" operator="equal">
      <formula>"緑"</formula>
    </cfRule>
    <cfRule type="cellIs" dxfId="4342" priority="3102" stopIfTrue="1" operator="equal">
      <formula>"黄"</formula>
    </cfRule>
  </conditionalFormatting>
  <conditionalFormatting sqref="I104">
    <cfRule type="cellIs" dxfId="4341" priority="3097" stopIfTrue="1" operator="equal">
      <formula>"茶"</formula>
    </cfRule>
    <cfRule type="cellIs" dxfId="4340" priority="3098" stopIfTrue="1" operator="equal">
      <formula>"緑"</formula>
    </cfRule>
    <cfRule type="cellIs" dxfId="4339" priority="3099" stopIfTrue="1" operator="equal">
      <formula>"黄"</formula>
    </cfRule>
  </conditionalFormatting>
  <conditionalFormatting sqref="I104">
    <cfRule type="cellIs" dxfId="4338" priority="3094" stopIfTrue="1" operator="equal">
      <formula>"茶"</formula>
    </cfRule>
    <cfRule type="cellIs" dxfId="4337" priority="3095" stopIfTrue="1" operator="equal">
      <formula>"緑"</formula>
    </cfRule>
    <cfRule type="cellIs" dxfId="4336" priority="3096" stopIfTrue="1" operator="equal">
      <formula>"黄"</formula>
    </cfRule>
  </conditionalFormatting>
  <conditionalFormatting sqref="I105">
    <cfRule type="cellIs" dxfId="4335" priority="3091" stopIfTrue="1" operator="equal">
      <formula>"茶"</formula>
    </cfRule>
    <cfRule type="cellIs" dxfId="4334" priority="3092" stopIfTrue="1" operator="equal">
      <formula>"緑"</formula>
    </cfRule>
    <cfRule type="cellIs" dxfId="4333" priority="3093" stopIfTrue="1" operator="equal">
      <formula>"黄"</formula>
    </cfRule>
  </conditionalFormatting>
  <conditionalFormatting sqref="H105">
    <cfRule type="cellIs" dxfId="4332" priority="3088" stopIfTrue="1" operator="equal">
      <formula>"茶"</formula>
    </cfRule>
    <cfRule type="cellIs" dxfId="4331" priority="3089" stopIfTrue="1" operator="equal">
      <formula>"緑"</formula>
    </cfRule>
    <cfRule type="cellIs" dxfId="4330" priority="3090" stopIfTrue="1" operator="equal">
      <formula>"黄"</formula>
    </cfRule>
  </conditionalFormatting>
  <conditionalFormatting sqref="I106">
    <cfRule type="cellIs" dxfId="4329" priority="3085" stopIfTrue="1" operator="equal">
      <formula>"茶"</formula>
    </cfRule>
    <cfRule type="cellIs" dxfId="4328" priority="3086" stopIfTrue="1" operator="equal">
      <formula>"緑"</formula>
    </cfRule>
    <cfRule type="cellIs" dxfId="4327" priority="3087" stopIfTrue="1" operator="equal">
      <formula>"黄"</formula>
    </cfRule>
  </conditionalFormatting>
  <conditionalFormatting sqref="H106">
    <cfRule type="cellIs" dxfId="4326" priority="3082" stopIfTrue="1" operator="equal">
      <formula>"茶"</formula>
    </cfRule>
    <cfRule type="cellIs" dxfId="4325" priority="3083" stopIfTrue="1" operator="equal">
      <formula>"緑"</formula>
    </cfRule>
    <cfRule type="cellIs" dxfId="4324" priority="3084" stopIfTrue="1" operator="equal">
      <formula>"黄"</formula>
    </cfRule>
  </conditionalFormatting>
  <conditionalFormatting sqref="H108">
    <cfRule type="cellIs" dxfId="4323" priority="3079" stopIfTrue="1" operator="equal">
      <formula>"茶"</formula>
    </cfRule>
    <cfRule type="cellIs" dxfId="4322" priority="3080" stopIfTrue="1" operator="equal">
      <formula>"緑"</formula>
    </cfRule>
    <cfRule type="cellIs" dxfId="4321" priority="3081" stopIfTrue="1" operator="equal">
      <formula>"黄"</formula>
    </cfRule>
  </conditionalFormatting>
  <conditionalFormatting sqref="H107">
    <cfRule type="cellIs" dxfId="4320" priority="3076" stopIfTrue="1" operator="equal">
      <formula>"茶"</formula>
    </cfRule>
    <cfRule type="cellIs" dxfId="4319" priority="3077" stopIfTrue="1" operator="equal">
      <formula>"緑"</formula>
    </cfRule>
    <cfRule type="cellIs" dxfId="4318" priority="3078" stopIfTrue="1" operator="equal">
      <formula>"黄"</formula>
    </cfRule>
  </conditionalFormatting>
  <conditionalFormatting sqref="I107">
    <cfRule type="cellIs" dxfId="4317" priority="3073" stopIfTrue="1" operator="equal">
      <formula>"茶"</formula>
    </cfRule>
    <cfRule type="cellIs" dxfId="4316" priority="3074" stopIfTrue="1" operator="equal">
      <formula>"緑"</formula>
    </cfRule>
    <cfRule type="cellIs" dxfId="4315" priority="3075" stopIfTrue="1" operator="equal">
      <formula>"黄"</formula>
    </cfRule>
  </conditionalFormatting>
  <conditionalFormatting sqref="I108">
    <cfRule type="cellIs" dxfId="4314" priority="3070" stopIfTrue="1" operator="equal">
      <formula>"茶"</formula>
    </cfRule>
    <cfRule type="cellIs" dxfId="4313" priority="3071" stopIfTrue="1" operator="equal">
      <formula>"緑"</formula>
    </cfRule>
    <cfRule type="cellIs" dxfId="4312" priority="3072" stopIfTrue="1" operator="equal">
      <formula>"黄"</formula>
    </cfRule>
  </conditionalFormatting>
  <conditionalFormatting sqref="H109:H110">
    <cfRule type="cellIs" dxfId="4311" priority="3067" stopIfTrue="1" operator="equal">
      <formula>"茶"</formula>
    </cfRule>
    <cfRule type="cellIs" dxfId="4310" priority="3068" stopIfTrue="1" operator="equal">
      <formula>"緑"</formula>
    </cfRule>
    <cfRule type="cellIs" dxfId="4309" priority="3069" stopIfTrue="1" operator="equal">
      <formula>"黄"</formula>
    </cfRule>
  </conditionalFormatting>
  <conditionalFormatting sqref="I109">
    <cfRule type="cellIs" dxfId="4308" priority="3064" stopIfTrue="1" operator="equal">
      <formula>"茶"</formula>
    </cfRule>
    <cfRule type="cellIs" dxfId="4307" priority="3065" stopIfTrue="1" operator="equal">
      <formula>"緑"</formula>
    </cfRule>
    <cfRule type="cellIs" dxfId="4306" priority="3066" stopIfTrue="1" operator="equal">
      <formula>"黄"</formula>
    </cfRule>
  </conditionalFormatting>
  <conditionalFormatting sqref="I109">
    <cfRule type="cellIs" dxfId="4305" priority="3061" stopIfTrue="1" operator="equal">
      <formula>"茶"</formula>
    </cfRule>
    <cfRule type="cellIs" dxfId="4304" priority="3062" stopIfTrue="1" operator="equal">
      <formula>"緑"</formula>
    </cfRule>
    <cfRule type="cellIs" dxfId="4303" priority="3063" stopIfTrue="1" operator="equal">
      <formula>"黄"</formula>
    </cfRule>
  </conditionalFormatting>
  <conditionalFormatting sqref="I110:I112">
    <cfRule type="cellIs" dxfId="4302" priority="3058" stopIfTrue="1" operator="equal">
      <formula>"茶"</formula>
    </cfRule>
    <cfRule type="cellIs" dxfId="4301" priority="3059" stopIfTrue="1" operator="equal">
      <formula>"緑"</formula>
    </cfRule>
    <cfRule type="cellIs" dxfId="4300" priority="3060" stopIfTrue="1" operator="equal">
      <formula>"黄"</formula>
    </cfRule>
  </conditionalFormatting>
  <conditionalFormatting sqref="I110:I112">
    <cfRule type="cellIs" dxfId="4299" priority="3055" stopIfTrue="1" operator="equal">
      <formula>"茶"</formula>
    </cfRule>
    <cfRule type="cellIs" dxfId="4298" priority="3056" stopIfTrue="1" operator="equal">
      <formula>"緑"</formula>
    </cfRule>
    <cfRule type="cellIs" dxfId="4297" priority="3057" stopIfTrue="1" operator="equal">
      <formula>"黄"</formula>
    </cfRule>
  </conditionalFormatting>
  <conditionalFormatting sqref="I110:I112">
    <cfRule type="cellIs" dxfId="4296" priority="3052" stopIfTrue="1" operator="equal">
      <formula>"茶"</formula>
    </cfRule>
    <cfRule type="cellIs" dxfId="4295" priority="3053" stopIfTrue="1" operator="equal">
      <formula>"緑"</formula>
    </cfRule>
    <cfRule type="cellIs" dxfId="4294" priority="3054" stopIfTrue="1" operator="equal">
      <formula>"黄"</formula>
    </cfRule>
  </conditionalFormatting>
  <conditionalFormatting sqref="H111">
    <cfRule type="cellIs" dxfId="4293" priority="3049" stopIfTrue="1" operator="equal">
      <formula>"茶"</formula>
    </cfRule>
    <cfRule type="cellIs" dxfId="4292" priority="3050" stopIfTrue="1" operator="equal">
      <formula>"緑"</formula>
    </cfRule>
    <cfRule type="cellIs" dxfId="4291" priority="3051" stopIfTrue="1" operator="equal">
      <formula>"黄"</formula>
    </cfRule>
  </conditionalFormatting>
  <conditionalFormatting sqref="H112">
    <cfRule type="cellIs" dxfId="4290" priority="3046" stopIfTrue="1" operator="equal">
      <formula>"茶"</formula>
    </cfRule>
    <cfRule type="cellIs" dxfId="4289" priority="3047" stopIfTrue="1" operator="equal">
      <formula>"緑"</formula>
    </cfRule>
    <cfRule type="cellIs" dxfId="4288" priority="3048" stopIfTrue="1" operator="equal">
      <formula>"黄"</formula>
    </cfRule>
  </conditionalFormatting>
  <conditionalFormatting sqref="H113">
    <cfRule type="cellIs" dxfId="4287" priority="3043" stopIfTrue="1" operator="equal">
      <formula>"茶"</formula>
    </cfRule>
    <cfRule type="cellIs" dxfId="4286" priority="3044" stopIfTrue="1" operator="equal">
      <formula>"緑"</formula>
    </cfRule>
    <cfRule type="cellIs" dxfId="4285" priority="3045" stopIfTrue="1" operator="equal">
      <formula>"黄"</formula>
    </cfRule>
  </conditionalFormatting>
  <conditionalFormatting sqref="H113">
    <cfRule type="cellIs" dxfId="4284" priority="3040" stopIfTrue="1" operator="equal">
      <formula>"茶"</formula>
    </cfRule>
    <cfRule type="cellIs" dxfId="4283" priority="3041" stopIfTrue="1" operator="equal">
      <formula>"緑"</formula>
    </cfRule>
    <cfRule type="cellIs" dxfId="4282" priority="3042" stopIfTrue="1" operator="equal">
      <formula>"黄"</formula>
    </cfRule>
  </conditionalFormatting>
  <conditionalFormatting sqref="I113">
    <cfRule type="cellIs" dxfId="4281" priority="3037" stopIfTrue="1" operator="equal">
      <formula>"茶"</formula>
    </cfRule>
    <cfRule type="cellIs" dxfId="4280" priority="3038" stopIfTrue="1" operator="equal">
      <formula>"緑"</formula>
    </cfRule>
    <cfRule type="cellIs" dxfId="4279" priority="3039" stopIfTrue="1" operator="equal">
      <formula>"黄"</formula>
    </cfRule>
  </conditionalFormatting>
  <conditionalFormatting sqref="H114">
    <cfRule type="cellIs" dxfId="4278" priority="3034" stopIfTrue="1" operator="equal">
      <formula>"茶"</formula>
    </cfRule>
    <cfRule type="cellIs" dxfId="4277" priority="3035" stopIfTrue="1" operator="equal">
      <formula>"緑"</formula>
    </cfRule>
    <cfRule type="cellIs" dxfId="4276" priority="3036" stopIfTrue="1" operator="equal">
      <formula>"黄"</formula>
    </cfRule>
  </conditionalFormatting>
  <conditionalFormatting sqref="I114">
    <cfRule type="cellIs" dxfId="4275" priority="3031" stopIfTrue="1" operator="equal">
      <formula>"茶"</formula>
    </cfRule>
    <cfRule type="cellIs" dxfId="4274" priority="3032" stopIfTrue="1" operator="equal">
      <formula>"緑"</formula>
    </cfRule>
    <cfRule type="cellIs" dxfId="4273" priority="3033" stopIfTrue="1" operator="equal">
      <formula>"黄"</formula>
    </cfRule>
  </conditionalFormatting>
  <conditionalFormatting sqref="I114">
    <cfRule type="cellIs" dxfId="4272" priority="3028" stopIfTrue="1" operator="equal">
      <formula>"茶"</formula>
    </cfRule>
    <cfRule type="cellIs" dxfId="4271" priority="3029" stopIfTrue="1" operator="equal">
      <formula>"緑"</formula>
    </cfRule>
    <cfRule type="cellIs" dxfId="4270" priority="3030" stopIfTrue="1" operator="equal">
      <formula>"黄"</formula>
    </cfRule>
  </conditionalFormatting>
  <conditionalFormatting sqref="I114">
    <cfRule type="cellIs" dxfId="4269" priority="3025" stopIfTrue="1" operator="equal">
      <formula>"茶"</formula>
    </cfRule>
    <cfRule type="cellIs" dxfId="4268" priority="3026" stopIfTrue="1" operator="equal">
      <formula>"緑"</formula>
    </cfRule>
    <cfRule type="cellIs" dxfId="4267" priority="3027" stopIfTrue="1" operator="equal">
      <formula>"黄"</formula>
    </cfRule>
  </conditionalFormatting>
  <conditionalFormatting sqref="H115">
    <cfRule type="cellIs" dxfId="4266" priority="3022" stopIfTrue="1" operator="equal">
      <formula>"茶"</formula>
    </cfRule>
    <cfRule type="cellIs" dxfId="4265" priority="3023" stopIfTrue="1" operator="equal">
      <formula>"緑"</formula>
    </cfRule>
    <cfRule type="cellIs" dxfId="4264" priority="3024" stopIfTrue="1" operator="equal">
      <formula>"黄"</formula>
    </cfRule>
  </conditionalFormatting>
  <conditionalFormatting sqref="I115">
    <cfRule type="cellIs" dxfId="4263" priority="3019" stopIfTrue="1" operator="equal">
      <formula>"茶"</formula>
    </cfRule>
    <cfRule type="cellIs" dxfId="4262" priority="3020" stopIfTrue="1" operator="equal">
      <formula>"緑"</formula>
    </cfRule>
    <cfRule type="cellIs" dxfId="4261" priority="3021" stopIfTrue="1" operator="equal">
      <formula>"黄"</formula>
    </cfRule>
  </conditionalFormatting>
  <conditionalFormatting sqref="H116">
    <cfRule type="cellIs" dxfId="4260" priority="3016" stopIfTrue="1" operator="equal">
      <formula>"茶"</formula>
    </cfRule>
    <cfRule type="cellIs" dxfId="4259" priority="3017" stopIfTrue="1" operator="equal">
      <formula>"緑"</formula>
    </cfRule>
    <cfRule type="cellIs" dxfId="4258" priority="3018" stopIfTrue="1" operator="equal">
      <formula>"黄"</formula>
    </cfRule>
  </conditionalFormatting>
  <conditionalFormatting sqref="I116">
    <cfRule type="cellIs" dxfId="4257" priority="3013" stopIfTrue="1" operator="equal">
      <formula>"茶"</formula>
    </cfRule>
    <cfRule type="cellIs" dxfId="4256" priority="3014" stopIfTrue="1" operator="equal">
      <formula>"緑"</formula>
    </cfRule>
    <cfRule type="cellIs" dxfId="4255" priority="3015" stopIfTrue="1" operator="equal">
      <formula>"黄"</formula>
    </cfRule>
  </conditionalFormatting>
  <conditionalFormatting sqref="I116">
    <cfRule type="cellIs" dxfId="4254" priority="3010" stopIfTrue="1" operator="equal">
      <formula>"茶"</formula>
    </cfRule>
    <cfRule type="cellIs" dxfId="4253" priority="3011" stopIfTrue="1" operator="equal">
      <formula>"緑"</formula>
    </cfRule>
    <cfRule type="cellIs" dxfId="4252" priority="3012" stopIfTrue="1" operator="equal">
      <formula>"黄"</formula>
    </cfRule>
  </conditionalFormatting>
  <conditionalFormatting sqref="I116">
    <cfRule type="cellIs" dxfId="4251" priority="3007" stopIfTrue="1" operator="equal">
      <formula>"茶"</formula>
    </cfRule>
    <cfRule type="cellIs" dxfId="4250" priority="3008" stopIfTrue="1" operator="equal">
      <formula>"緑"</formula>
    </cfRule>
    <cfRule type="cellIs" dxfId="4249" priority="3009" stopIfTrue="1" operator="equal">
      <formula>"黄"</formula>
    </cfRule>
  </conditionalFormatting>
  <conditionalFormatting sqref="H117">
    <cfRule type="cellIs" dxfId="4248" priority="3004" stopIfTrue="1" operator="equal">
      <formula>"茶"</formula>
    </cfRule>
    <cfRule type="cellIs" dxfId="4247" priority="3005" stopIfTrue="1" operator="equal">
      <formula>"緑"</formula>
    </cfRule>
    <cfRule type="cellIs" dxfId="4246" priority="3006" stopIfTrue="1" operator="equal">
      <formula>"黄"</formula>
    </cfRule>
  </conditionalFormatting>
  <conditionalFormatting sqref="H117:I117">
    <cfRule type="cellIs" dxfId="4245" priority="3001" stopIfTrue="1" operator="equal">
      <formula>"茶"</formula>
    </cfRule>
    <cfRule type="cellIs" dxfId="4244" priority="3002" stopIfTrue="1" operator="equal">
      <formula>"緑"</formula>
    </cfRule>
    <cfRule type="cellIs" dxfId="4243" priority="3003" stopIfTrue="1" operator="equal">
      <formula>"黄"</formula>
    </cfRule>
  </conditionalFormatting>
  <conditionalFormatting sqref="H118">
    <cfRule type="cellIs" dxfId="4242" priority="2998" stopIfTrue="1" operator="equal">
      <formula>"茶"</formula>
    </cfRule>
    <cfRule type="cellIs" dxfId="4241" priority="2999" stopIfTrue="1" operator="equal">
      <formula>"緑"</formula>
    </cfRule>
    <cfRule type="cellIs" dxfId="4240" priority="3000" stopIfTrue="1" operator="equal">
      <formula>"黄"</formula>
    </cfRule>
  </conditionalFormatting>
  <conditionalFormatting sqref="I118">
    <cfRule type="cellIs" dxfId="4239" priority="2995" stopIfTrue="1" operator="equal">
      <formula>"茶"</formula>
    </cfRule>
    <cfRule type="cellIs" dxfId="4238" priority="2996" stopIfTrue="1" operator="equal">
      <formula>"緑"</formula>
    </cfRule>
    <cfRule type="cellIs" dxfId="4237" priority="2997" stopIfTrue="1" operator="equal">
      <formula>"黄"</formula>
    </cfRule>
  </conditionalFormatting>
  <conditionalFormatting sqref="I119">
    <cfRule type="cellIs" dxfId="4236" priority="2992" stopIfTrue="1" operator="equal">
      <formula>"茶"</formula>
    </cfRule>
    <cfRule type="cellIs" dxfId="4235" priority="2993" stopIfTrue="1" operator="equal">
      <formula>"緑"</formula>
    </cfRule>
    <cfRule type="cellIs" dxfId="4234" priority="2994" stopIfTrue="1" operator="equal">
      <formula>"黄"</formula>
    </cfRule>
  </conditionalFormatting>
  <conditionalFormatting sqref="I120">
    <cfRule type="cellIs" dxfId="4233" priority="2989" stopIfTrue="1" operator="equal">
      <formula>"茶"</formula>
    </cfRule>
    <cfRule type="cellIs" dxfId="4232" priority="2990" stopIfTrue="1" operator="equal">
      <formula>"緑"</formula>
    </cfRule>
    <cfRule type="cellIs" dxfId="4231" priority="2991" stopIfTrue="1" operator="equal">
      <formula>"黄"</formula>
    </cfRule>
  </conditionalFormatting>
  <conditionalFormatting sqref="H119">
    <cfRule type="cellIs" dxfId="4230" priority="2986" stopIfTrue="1" operator="equal">
      <formula>"茶"</formula>
    </cfRule>
    <cfRule type="cellIs" dxfId="4229" priority="2987" stopIfTrue="1" operator="equal">
      <formula>"緑"</formula>
    </cfRule>
    <cfRule type="cellIs" dxfId="4228" priority="2988" stopIfTrue="1" operator="equal">
      <formula>"黄"</formula>
    </cfRule>
  </conditionalFormatting>
  <conditionalFormatting sqref="H120">
    <cfRule type="cellIs" dxfId="4227" priority="2983" stopIfTrue="1" operator="equal">
      <formula>"茶"</formula>
    </cfRule>
    <cfRule type="cellIs" dxfId="4226" priority="2984" stopIfTrue="1" operator="equal">
      <formula>"緑"</formula>
    </cfRule>
    <cfRule type="cellIs" dxfId="4225" priority="2985" stopIfTrue="1" operator="equal">
      <formula>"黄"</formula>
    </cfRule>
  </conditionalFormatting>
  <conditionalFormatting sqref="H121">
    <cfRule type="cellIs" dxfId="4224" priority="2980" stopIfTrue="1" operator="equal">
      <formula>"茶"</formula>
    </cfRule>
    <cfRule type="cellIs" dxfId="4223" priority="2981" stopIfTrue="1" operator="equal">
      <formula>"緑"</formula>
    </cfRule>
    <cfRule type="cellIs" dxfId="4222" priority="2982" stopIfTrue="1" operator="equal">
      <formula>"黄"</formula>
    </cfRule>
  </conditionalFormatting>
  <conditionalFormatting sqref="I121">
    <cfRule type="cellIs" dxfId="4221" priority="2977" stopIfTrue="1" operator="equal">
      <formula>"茶"</formula>
    </cfRule>
    <cfRule type="cellIs" dxfId="4220" priority="2978" stopIfTrue="1" operator="equal">
      <formula>"緑"</formula>
    </cfRule>
    <cfRule type="cellIs" dxfId="4219" priority="2979" stopIfTrue="1" operator="equal">
      <formula>"黄"</formula>
    </cfRule>
  </conditionalFormatting>
  <conditionalFormatting sqref="H122:H123">
    <cfRule type="cellIs" dxfId="4218" priority="2974" stopIfTrue="1" operator="equal">
      <formula>"茶"</formula>
    </cfRule>
    <cfRule type="cellIs" dxfId="4217" priority="2975" stopIfTrue="1" operator="equal">
      <formula>"緑"</formula>
    </cfRule>
    <cfRule type="cellIs" dxfId="4216" priority="2976" stopIfTrue="1" operator="equal">
      <formula>"黄"</formula>
    </cfRule>
  </conditionalFormatting>
  <conditionalFormatting sqref="H122:H123">
    <cfRule type="cellIs" dxfId="4215" priority="2971" stopIfTrue="1" operator="equal">
      <formula>"茶"</formula>
    </cfRule>
    <cfRule type="cellIs" dxfId="4214" priority="2972" stopIfTrue="1" operator="equal">
      <formula>"緑"</formula>
    </cfRule>
    <cfRule type="cellIs" dxfId="4213" priority="2973" stopIfTrue="1" operator="equal">
      <formula>"黄"</formula>
    </cfRule>
  </conditionalFormatting>
  <conditionalFormatting sqref="H122:H123">
    <cfRule type="cellIs" dxfId="4212" priority="2968" stopIfTrue="1" operator="equal">
      <formula>"茶"</formula>
    </cfRule>
    <cfRule type="cellIs" dxfId="4211" priority="2969" stopIfTrue="1" operator="equal">
      <formula>"緑"</formula>
    </cfRule>
    <cfRule type="cellIs" dxfId="4210" priority="2970" stopIfTrue="1" operator="equal">
      <formula>"黄"</formula>
    </cfRule>
  </conditionalFormatting>
  <conditionalFormatting sqref="I122">
    <cfRule type="cellIs" dxfId="4209" priority="2965" stopIfTrue="1" operator="equal">
      <formula>"茶"</formula>
    </cfRule>
    <cfRule type="cellIs" dxfId="4208" priority="2966" stopIfTrue="1" operator="equal">
      <formula>"緑"</formula>
    </cfRule>
    <cfRule type="cellIs" dxfId="4207" priority="2967" stopIfTrue="1" operator="equal">
      <formula>"黄"</formula>
    </cfRule>
  </conditionalFormatting>
  <conditionalFormatting sqref="I123">
    <cfRule type="cellIs" dxfId="4206" priority="2962" stopIfTrue="1" operator="equal">
      <formula>"茶"</formula>
    </cfRule>
    <cfRule type="cellIs" dxfId="4205" priority="2963" stopIfTrue="1" operator="equal">
      <formula>"緑"</formula>
    </cfRule>
    <cfRule type="cellIs" dxfId="4204" priority="2964" stopIfTrue="1" operator="equal">
      <formula>"黄"</formula>
    </cfRule>
  </conditionalFormatting>
  <conditionalFormatting sqref="H124">
    <cfRule type="cellIs" dxfId="4203" priority="2959" stopIfTrue="1" operator="equal">
      <formula>"茶"</formula>
    </cfRule>
    <cfRule type="cellIs" dxfId="4202" priority="2960" stopIfTrue="1" operator="equal">
      <formula>"緑"</formula>
    </cfRule>
    <cfRule type="cellIs" dxfId="4201" priority="2961" stopIfTrue="1" operator="equal">
      <formula>"黄"</formula>
    </cfRule>
  </conditionalFormatting>
  <conditionalFormatting sqref="I125">
    <cfRule type="cellIs" dxfId="4200" priority="2956" stopIfTrue="1" operator="equal">
      <formula>"茶"</formula>
    </cfRule>
    <cfRule type="cellIs" dxfId="4199" priority="2957" stopIfTrue="1" operator="equal">
      <formula>"緑"</formula>
    </cfRule>
    <cfRule type="cellIs" dxfId="4198" priority="2958" stopIfTrue="1" operator="equal">
      <formula>"黄"</formula>
    </cfRule>
  </conditionalFormatting>
  <conditionalFormatting sqref="I124">
    <cfRule type="cellIs" dxfId="4197" priority="2953" stopIfTrue="1" operator="equal">
      <formula>"茶"</formula>
    </cfRule>
    <cfRule type="cellIs" dxfId="4196" priority="2954" stopIfTrue="1" operator="equal">
      <formula>"緑"</formula>
    </cfRule>
    <cfRule type="cellIs" dxfId="4195" priority="2955" stopIfTrue="1" operator="equal">
      <formula>"黄"</formula>
    </cfRule>
  </conditionalFormatting>
  <conditionalFormatting sqref="H125">
    <cfRule type="cellIs" dxfId="4194" priority="2950" stopIfTrue="1" operator="equal">
      <formula>"茶"</formula>
    </cfRule>
    <cfRule type="cellIs" dxfId="4193" priority="2951" stopIfTrue="1" operator="equal">
      <formula>"緑"</formula>
    </cfRule>
    <cfRule type="cellIs" dxfId="4192" priority="2952" stopIfTrue="1" operator="equal">
      <formula>"黄"</formula>
    </cfRule>
  </conditionalFormatting>
  <conditionalFormatting sqref="H125">
    <cfRule type="cellIs" dxfId="4191" priority="2947" stopIfTrue="1" operator="equal">
      <formula>"茶"</formula>
    </cfRule>
    <cfRule type="cellIs" dxfId="4190" priority="2948" stopIfTrue="1" operator="equal">
      <formula>"緑"</formula>
    </cfRule>
    <cfRule type="cellIs" dxfId="4189" priority="2949" stopIfTrue="1" operator="equal">
      <formula>"黄"</formula>
    </cfRule>
  </conditionalFormatting>
  <conditionalFormatting sqref="H126">
    <cfRule type="cellIs" dxfId="4188" priority="2944" stopIfTrue="1" operator="equal">
      <formula>"茶"</formula>
    </cfRule>
    <cfRule type="cellIs" dxfId="4187" priority="2945" stopIfTrue="1" operator="equal">
      <formula>"緑"</formula>
    </cfRule>
    <cfRule type="cellIs" dxfId="4186" priority="2946" stopIfTrue="1" operator="equal">
      <formula>"黄"</formula>
    </cfRule>
  </conditionalFormatting>
  <conditionalFormatting sqref="I126">
    <cfRule type="cellIs" dxfId="4185" priority="2941" stopIfTrue="1" operator="equal">
      <formula>"茶"</formula>
    </cfRule>
    <cfRule type="cellIs" dxfId="4184" priority="2942" stopIfTrue="1" operator="equal">
      <formula>"緑"</formula>
    </cfRule>
    <cfRule type="cellIs" dxfId="4183" priority="2943" stopIfTrue="1" operator="equal">
      <formula>"黄"</formula>
    </cfRule>
  </conditionalFormatting>
  <conditionalFormatting sqref="H127">
    <cfRule type="cellIs" dxfId="4182" priority="2938" stopIfTrue="1" operator="equal">
      <formula>"茶"</formula>
    </cfRule>
    <cfRule type="cellIs" dxfId="4181" priority="2939" stopIfTrue="1" operator="equal">
      <formula>"緑"</formula>
    </cfRule>
    <cfRule type="cellIs" dxfId="4180" priority="2940" stopIfTrue="1" operator="equal">
      <formula>"黄"</formula>
    </cfRule>
  </conditionalFormatting>
  <conditionalFormatting sqref="I127">
    <cfRule type="cellIs" dxfId="4179" priority="2935" stopIfTrue="1" operator="equal">
      <formula>"茶"</formula>
    </cfRule>
    <cfRule type="cellIs" dxfId="4178" priority="2936" stopIfTrue="1" operator="equal">
      <formula>"緑"</formula>
    </cfRule>
    <cfRule type="cellIs" dxfId="4177" priority="2937" stopIfTrue="1" operator="equal">
      <formula>"黄"</formula>
    </cfRule>
  </conditionalFormatting>
  <conditionalFormatting sqref="H128">
    <cfRule type="cellIs" dxfId="4176" priority="2932" stopIfTrue="1" operator="equal">
      <formula>"茶"</formula>
    </cfRule>
    <cfRule type="cellIs" dxfId="4175" priority="2933" stopIfTrue="1" operator="equal">
      <formula>"緑"</formula>
    </cfRule>
    <cfRule type="cellIs" dxfId="4174" priority="2934" stopIfTrue="1" operator="equal">
      <formula>"黄"</formula>
    </cfRule>
  </conditionalFormatting>
  <conditionalFormatting sqref="I128">
    <cfRule type="cellIs" dxfId="4173" priority="2929" stopIfTrue="1" operator="equal">
      <formula>"茶"</formula>
    </cfRule>
    <cfRule type="cellIs" dxfId="4172" priority="2930" stopIfTrue="1" operator="equal">
      <formula>"緑"</formula>
    </cfRule>
    <cfRule type="cellIs" dxfId="4171" priority="2931" stopIfTrue="1" operator="equal">
      <formula>"黄"</formula>
    </cfRule>
  </conditionalFormatting>
  <conditionalFormatting sqref="H129">
    <cfRule type="cellIs" dxfId="4170" priority="2926" stopIfTrue="1" operator="equal">
      <formula>"茶"</formula>
    </cfRule>
    <cfRule type="cellIs" dxfId="4169" priority="2927" stopIfTrue="1" operator="equal">
      <formula>"緑"</formula>
    </cfRule>
    <cfRule type="cellIs" dxfId="4168" priority="2928" stopIfTrue="1" operator="equal">
      <formula>"黄"</formula>
    </cfRule>
  </conditionalFormatting>
  <conditionalFormatting sqref="H129:I129">
    <cfRule type="cellIs" dxfId="4167" priority="2923" stopIfTrue="1" operator="equal">
      <formula>"茶"</formula>
    </cfRule>
    <cfRule type="cellIs" dxfId="4166" priority="2924" stopIfTrue="1" operator="equal">
      <formula>"緑"</formula>
    </cfRule>
    <cfRule type="cellIs" dxfId="4165" priority="2925" stopIfTrue="1" operator="equal">
      <formula>"黄"</formula>
    </cfRule>
  </conditionalFormatting>
  <conditionalFormatting sqref="H130">
    <cfRule type="cellIs" dxfId="4164" priority="2920" stopIfTrue="1" operator="equal">
      <formula>"茶"</formula>
    </cfRule>
    <cfRule type="cellIs" dxfId="4163" priority="2921" stopIfTrue="1" operator="equal">
      <formula>"緑"</formula>
    </cfRule>
    <cfRule type="cellIs" dxfId="4162" priority="2922" stopIfTrue="1" operator="equal">
      <formula>"黄"</formula>
    </cfRule>
  </conditionalFormatting>
  <conditionalFormatting sqref="H130">
    <cfRule type="cellIs" dxfId="4161" priority="2917" stopIfTrue="1" operator="equal">
      <formula>"茶"</formula>
    </cfRule>
    <cfRule type="cellIs" dxfId="4160" priority="2918" stopIfTrue="1" operator="equal">
      <formula>"緑"</formula>
    </cfRule>
    <cfRule type="cellIs" dxfId="4159" priority="2919" stopIfTrue="1" operator="equal">
      <formula>"黄"</formula>
    </cfRule>
  </conditionalFormatting>
  <conditionalFormatting sqref="H131">
    <cfRule type="cellIs" dxfId="4158" priority="2914" stopIfTrue="1" operator="equal">
      <formula>"茶"</formula>
    </cfRule>
    <cfRule type="cellIs" dxfId="4157" priority="2915" stopIfTrue="1" operator="equal">
      <formula>"緑"</formula>
    </cfRule>
    <cfRule type="cellIs" dxfId="4156" priority="2916" stopIfTrue="1" operator="equal">
      <formula>"黄"</formula>
    </cfRule>
  </conditionalFormatting>
  <conditionalFormatting sqref="H131">
    <cfRule type="cellIs" dxfId="4155" priority="2911" stopIfTrue="1" operator="equal">
      <formula>"茶"</formula>
    </cfRule>
    <cfRule type="cellIs" dxfId="4154" priority="2912" stopIfTrue="1" operator="equal">
      <formula>"緑"</formula>
    </cfRule>
    <cfRule type="cellIs" dxfId="4153" priority="2913" stopIfTrue="1" operator="equal">
      <formula>"黄"</formula>
    </cfRule>
  </conditionalFormatting>
  <conditionalFormatting sqref="H132">
    <cfRule type="cellIs" dxfId="4152" priority="2908" stopIfTrue="1" operator="equal">
      <formula>"茶"</formula>
    </cfRule>
    <cfRule type="cellIs" dxfId="4151" priority="2909" stopIfTrue="1" operator="equal">
      <formula>"緑"</formula>
    </cfRule>
    <cfRule type="cellIs" dxfId="4150" priority="2910" stopIfTrue="1" operator="equal">
      <formula>"黄"</formula>
    </cfRule>
  </conditionalFormatting>
  <conditionalFormatting sqref="H132">
    <cfRule type="cellIs" dxfId="4149" priority="2905" stopIfTrue="1" operator="equal">
      <formula>"茶"</formula>
    </cfRule>
    <cfRule type="cellIs" dxfId="4148" priority="2906" stopIfTrue="1" operator="equal">
      <formula>"緑"</formula>
    </cfRule>
    <cfRule type="cellIs" dxfId="4147" priority="2907" stopIfTrue="1" operator="equal">
      <formula>"黄"</formula>
    </cfRule>
  </conditionalFormatting>
  <conditionalFormatting sqref="I133">
    <cfRule type="cellIs" dxfId="4146" priority="2902" stopIfTrue="1" operator="equal">
      <formula>"茶"</formula>
    </cfRule>
    <cfRule type="cellIs" dxfId="4145" priority="2903" stopIfTrue="1" operator="equal">
      <formula>"緑"</formula>
    </cfRule>
    <cfRule type="cellIs" dxfId="4144" priority="2904" stopIfTrue="1" operator="equal">
      <formula>"黄"</formula>
    </cfRule>
  </conditionalFormatting>
  <conditionalFormatting sqref="I133">
    <cfRule type="cellIs" dxfId="4143" priority="2899" stopIfTrue="1" operator="equal">
      <formula>"茶"</formula>
    </cfRule>
    <cfRule type="cellIs" dxfId="4142" priority="2900" stopIfTrue="1" operator="equal">
      <formula>"緑"</formula>
    </cfRule>
    <cfRule type="cellIs" dxfId="4141" priority="2901" stopIfTrue="1" operator="equal">
      <formula>"黄"</formula>
    </cfRule>
  </conditionalFormatting>
  <conditionalFormatting sqref="I130">
    <cfRule type="cellIs" dxfId="4140" priority="2896" stopIfTrue="1" operator="equal">
      <formula>"茶"</formula>
    </cfRule>
    <cfRule type="cellIs" dxfId="4139" priority="2897" stopIfTrue="1" operator="equal">
      <formula>"緑"</formula>
    </cfRule>
    <cfRule type="cellIs" dxfId="4138" priority="2898" stopIfTrue="1" operator="equal">
      <formula>"黄"</formula>
    </cfRule>
  </conditionalFormatting>
  <conditionalFormatting sqref="I131">
    <cfRule type="cellIs" dxfId="4137" priority="2893" stopIfTrue="1" operator="equal">
      <formula>"茶"</formula>
    </cfRule>
    <cfRule type="cellIs" dxfId="4136" priority="2894" stopIfTrue="1" operator="equal">
      <formula>"緑"</formula>
    </cfRule>
    <cfRule type="cellIs" dxfId="4135" priority="2895" stopIfTrue="1" operator="equal">
      <formula>"黄"</formula>
    </cfRule>
  </conditionalFormatting>
  <conditionalFormatting sqref="I132">
    <cfRule type="cellIs" dxfId="4134" priority="2890" stopIfTrue="1" operator="equal">
      <formula>"茶"</formula>
    </cfRule>
    <cfRule type="cellIs" dxfId="4133" priority="2891" stopIfTrue="1" operator="equal">
      <formula>"緑"</formula>
    </cfRule>
    <cfRule type="cellIs" dxfId="4132" priority="2892" stopIfTrue="1" operator="equal">
      <formula>"黄"</formula>
    </cfRule>
  </conditionalFormatting>
  <conditionalFormatting sqref="H133">
    <cfRule type="cellIs" dxfId="4131" priority="2887" stopIfTrue="1" operator="equal">
      <formula>"茶"</formula>
    </cfRule>
    <cfRule type="cellIs" dxfId="4130" priority="2888" stopIfTrue="1" operator="equal">
      <formula>"緑"</formula>
    </cfRule>
    <cfRule type="cellIs" dxfId="4129" priority="2889" stopIfTrue="1" operator="equal">
      <formula>"黄"</formula>
    </cfRule>
  </conditionalFormatting>
  <conditionalFormatting sqref="H133">
    <cfRule type="cellIs" dxfId="4128" priority="2884" stopIfTrue="1" operator="equal">
      <formula>"茶"</formula>
    </cfRule>
    <cfRule type="cellIs" dxfId="4127" priority="2885" stopIfTrue="1" operator="equal">
      <formula>"緑"</formula>
    </cfRule>
    <cfRule type="cellIs" dxfId="4126" priority="2886" stopIfTrue="1" operator="equal">
      <formula>"黄"</formula>
    </cfRule>
  </conditionalFormatting>
  <conditionalFormatting sqref="H133">
    <cfRule type="cellIs" dxfId="4125" priority="2881" stopIfTrue="1" operator="equal">
      <formula>"茶"</formula>
    </cfRule>
    <cfRule type="cellIs" dxfId="4124" priority="2882" stopIfTrue="1" operator="equal">
      <formula>"緑"</formula>
    </cfRule>
    <cfRule type="cellIs" dxfId="4123" priority="2883" stopIfTrue="1" operator="equal">
      <formula>"黄"</formula>
    </cfRule>
  </conditionalFormatting>
  <conditionalFormatting sqref="H134">
    <cfRule type="cellIs" dxfId="4122" priority="2878" stopIfTrue="1" operator="equal">
      <formula>"茶"</formula>
    </cfRule>
    <cfRule type="cellIs" dxfId="4121" priority="2879" stopIfTrue="1" operator="equal">
      <formula>"緑"</formula>
    </cfRule>
    <cfRule type="cellIs" dxfId="4120" priority="2880" stopIfTrue="1" operator="equal">
      <formula>"黄"</formula>
    </cfRule>
  </conditionalFormatting>
  <conditionalFormatting sqref="I134">
    <cfRule type="cellIs" dxfId="4119" priority="2875" stopIfTrue="1" operator="equal">
      <formula>"茶"</formula>
    </cfRule>
    <cfRule type="cellIs" dxfId="4118" priority="2876" stopIfTrue="1" operator="equal">
      <formula>"緑"</formula>
    </cfRule>
    <cfRule type="cellIs" dxfId="4117" priority="2877" stopIfTrue="1" operator="equal">
      <formula>"黄"</formula>
    </cfRule>
  </conditionalFormatting>
  <conditionalFormatting sqref="H135">
    <cfRule type="cellIs" dxfId="4116" priority="2872" stopIfTrue="1" operator="equal">
      <formula>"茶"</formula>
    </cfRule>
    <cfRule type="cellIs" dxfId="4115" priority="2873" stopIfTrue="1" operator="equal">
      <formula>"緑"</formula>
    </cfRule>
    <cfRule type="cellIs" dxfId="4114" priority="2874" stopIfTrue="1" operator="equal">
      <formula>"黄"</formula>
    </cfRule>
  </conditionalFormatting>
  <conditionalFormatting sqref="H135">
    <cfRule type="cellIs" dxfId="4113" priority="2869" stopIfTrue="1" operator="equal">
      <formula>"茶"</formula>
    </cfRule>
    <cfRule type="cellIs" dxfId="4112" priority="2870" stopIfTrue="1" operator="equal">
      <formula>"緑"</formula>
    </cfRule>
    <cfRule type="cellIs" dxfId="4111" priority="2871" stopIfTrue="1" operator="equal">
      <formula>"黄"</formula>
    </cfRule>
  </conditionalFormatting>
  <conditionalFormatting sqref="H135">
    <cfRule type="cellIs" dxfId="4110" priority="2866" stopIfTrue="1" operator="equal">
      <formula>"茶"</formula>
    </cfRule>
    <cfRule type="cellIs" dxfId="4109" priority="2867" stopIfTrue="1" operator="equal">
      <formula>"緑"</formula>
    </cfRule>
    <cfRule type="cellIs" dxfId="4108" priority="2868" stopIfTrue="1" operator="equal">
      <formula>"黄"</formula>
    </cfRule>
  </conditionalFormatting>
  <conditionalFormatting sqref="I135">
    <cfRule type="cellIs" dxfId="4107" priority="2863" stopIfTrue="1" operator="equal">
      <formula>"茶"</formula>
    </cfRule>
    <cfRule type="cellIs" dxfId="4106" priority="2864" stopIfTrue="1" operator="equal">
      <formula>"緑"</formula>
    </cfRule>
    <cfRule type="cellIs" dxfId="4105" priority="2865" stopIfTrue="1" operator="equal">
      <formula>"黄"</formula>
    </cfRule>
  </conditionalFormatting>
  <conditionalFormatting sqref="H136">
    <cfRule type="cellIs" dxfId="4104" priority="2860" stopIfTrue="1" operator="equal">
      <formula>"茶"</formula>
    </cfRule>
    <cfRule type="cellIs" dxfId="4103" priority="2861" stopIfTrue="1" operator="equal">
      <formula>"緑"</formula>
    </cfRule>
    <cfRule type="cellIs" dxfId="4102" priority="2862" stopIfTrue="1" operator="equal">
      <formula>"黄"</formula>
    </cfRule>
  </conditionalFormatting>
  <conditionalFormatting sqref="I136">
    <cfRule type="cellIs" dxfId="4101" priority="2857" stopIfTrue="1" operator="equal">
      <formula>"茶"</formula>
    </cfRule>
    <cfRule type="cellIs" dxfId="4100" priority="2858" stopIfTrue="1" operator="equal">
      <formula>"緑"</formula>
    </cfRule>
    <cfRule type="cellIs" dxfId="4099" priority="2859" stopIfTrue="1" operator="equal">
      <formula>"黄"</formula>
    </cfRule>
  </conditionalFormatting>
  <conditionalFormatting sqref="H137">
    <cfRule type="cellIs" dxfId="4098" priority="2854" stopIfTrue="1" operator="equal">
      <formula>"茶"</formula>
    </cfRule>
    <cfRule type="cellIs" dxfId="4097" priority="2855" stopIfTrue="1" operator="equal">
      <formula>"緑"</formula>
    </cfRule>
    <cfRule type="cellIs" dxfId="4096" priority="2856" stopIfTrue="1" operator="equal">
      <formula>"黄"</formula>
    </cfRule>
  </conditionalFormatting>
  <conditionalFormatting sqref="H137">
    <cfRule type="cellIs" dxfId="4095" priority="2851" stopIfTrue="1" operator="equal">
      <formula>"茶"</formula>
    </cfRule>
    <cfRule type="cellIs" dxfId="4094" priority="2852" stopIfTrue="1" operator="equal">
      <formula>"緑"</formula>
    </cfRule>
    <cfRule type="cellIs" dxfId="4093" priority="2853" stopIfTrue="1" operator="equal">
      <formula>"黄"</formula>
    </cfRule>
  </conditionalFormatting>
  <conditionalFormatting sqref="I137">
    <cfRule type="cellIs" dxfId="4092" priority="2848" stopIfTrue="1" operator="equal">
      <formula>"茶"</formula>
    </cfRule>
    <cfRule type="cellIs" dxfId="4091" priority="2849" stopIfTrue="1" operator="equal">
      <formula>"緑"</formula>
    </cfRule>
    <cfRule type="cellIs" dxfId="4090" priority="2850" stopIfTrue="1" operator="equal">
      <formula>"黄"</formula>
    </cfRule>
  </conditionalFormatting>
  <conditionalFormatting sqref="I137">
    <cfRule type="cellIs" dxfId="4089" priority="2845" stopIfTrue="1" operator="equal">
      <formula>"茶"</formula>
    </cfRule>
    <cfRule type="cellIs" dxfId="4088" priority="2846" stopIfTrue="1" operator="equal">
      <formula>"緑"</formula>
    </cfRule>
    <cfRule type="cellIs" dxfId="4087" priority="2847" stopIfTrue="1" operator="equal">
      <formula>"黄"</formula>
    </cfRule>
  </conditionalFormatting>
  <conditionalFormatting sqref="I137">
    <cfRule type="cellIs" dxfId="4086" priority="2842" stopIfTrue="1" operator="equal">
      <formula>"茶"</formula>
    </cfRule>
    <cfRule type="cellIs" dxfId="4085" priority="2843" stopIfTrue="1" operator="equal">
      <formula>"緑"</formula>
    </cfRule>
    <cfRule type="cellIs" dxfId="4084" priority="2844" stopIfTrue="1" operator="equal">
      <formula>"黄"</formula>
    </cfRule>
  </conditionalFormatting>
  <conditionalFormatting sqref="H138">
    <cfRule type="cellIs" dxfId="4083" priority="2839" stopIfTrue="1" operator="equal">
      <formula>"茶"</formula>
    </cfRule>
    <cfRule type="cellIs" dxfId="4082" priority="2840" stopIfTrue="1" operator="equal">
      <formula>"緑"</formula>
    </cfRule>
    <cfRule type="cellIs" dxfId="4081" priority="2841" stopIfTrue="1" operator="equal">
      <formula>"黄"</formula>
    </cfRule>
  </conditionalFormatting>
  <conditionalFormatting sqref="I138">
    <cfRule type="cellIs" dxfId="4080" priority="2836" stopIfTrue="1" operator="equal">
      <formula>"茶"</formula>
    </cfRule>
    <cfRule type="cellIs" dxfId="4079" priority="2837" stopIfTrue="1" operator="equal">
      <formula>"緑"</formula>
    </cfRule>
    <cfRule type="cellIs" dxfId="4078" priority="2838" stopIfTrue="1" operator="equal">
      <formula>"黄"</formula>
    </cfRule>
  </conditionalFormatting>
  <conditionalFormatting sqref="H139">
    <cfRule type="cellIs" dxfId="4077" priority="2833" stopIfTrue="1" operator="equal">
      <formula>"茶"</formula>
    </cfRule>
    <cfRule type="cellIs" dxfId="4076" priority="2834" stopIfTrue="1" operator="equal">
      <formula>"緑"</formula>
    </cfRule>
    <cfRule type="cellIs" dxfId="4075" priority="2835" stopIfTrue="1" operator="equal">
      <formula>"黄"</formula>
    </cfRule>
  </conditionalFormatting>
  <conditionalFormatting sqref="I139">
    <cfRule type="cellIs" dxfId="4074" priority="2830" stopIfTrue="1" operator="equal">
      <formula>"茶"</formula>
    </cfRule>
    <cfRule type="cellIs" dxfId="4073" priority="2831" stopIfTrue="1" operator="equal">
      <formula>"緑"</formula>
    </cfRule>
    <cfRule type="cellIs" dxfId="4072" priority="2832" stopIfTrue="1" operator="equal">
      <formula>"黄"</formula>
    </cfRule>
  </conditionalFormatting>
  <conditionalFormatting sqref="H140">
    <cfRule type="cellIs" dxfId="4071" priority="2827" stopIfTrue="1" operator="equal">
      <formula>"茶"</formula>
    </cfRule>
    <cfRule type="cellIs" dxfId="4070" priority="2828" stopIfTrue="1" operator="equal">
      <formula>"緑"</formula>
    </cfRule>
    <cfRule type="cellIs" dxfId="4069" priority="2829" stopIfTrue="1" operator="equal">
      <formula>"黄"</formula>
    </cfRule>
  </conditionalFormatting>
  <conditionalFormatting sqref="I140">
    <cfRule type="cellIs" dxfId="4068" priority="2824" stopIfTrue="1" operator="equal">
      <formula>"茶"</formula>
    </cfRule>
    <cfRule type="cellIs" dxfId="4067" priority="2825" stopIfTrue="1" operator="equal">
      <formula>"緑"</formula>
    </cfRule>
    <cfRule type="cellIs" dxfId="4066" priority="2826" stopIfTrue="1" operator="equal">
      <formula>"黄"</formula>
    </cfRule>
  </conditionalFormatting>
  <conditionalFormatting sqref="H141">
    <cfRule type="cellIs" dxfId="4065" priority="2821" stopIfTrue="1" operator="equal">
      <formula>"茶"</formula>
    </cfRule>
    <cfRule type="cellIs" dxfId="4064" priority="2822" stopIfTrue="1" operator="equal">
      <formula>"緑"</formula>
    </cfRule>
    <cfRule type="cellIs" dxfId="4063" priority="2823" stopIfTrue="1" operator="equal">
      <formula>"黄"</formula>
    </cfRule>
  </conditionalFormatting>
  <conditionalFormatting sqref="I141">
    <cfRule type="cellIs" dxfId="4062" priority="2818" stopIfTrue="1" operator="equal">
      <formula>"茶"</formula>
    </cfRule>
    <cfRule type="cellIs" dxfId="4061" priority="2819" stopIfTrue="1" operator="equal">
      <formula>"緑"</formula>
    </cfRule>
    <cfRule type="cellIs" dxfId="4060" priority="2820" stopIfTrue="1" operator="equal">
      <formula>"黄"</formula>
    </cfRule>
  </conditionalFormatting>
  <conditionalFormatting sqref="H142">
    <cfRule type="cellIs" dxfId="4059" priority="2815" stopIfTrue="1" operator="equal">
      <formula>"茶"</formula>
    </cfRule>
    <cfRule type="cellIs" dxfId="4058" priority="2816" stopIfTrue="1" operator="equal">
      <formula>"緑"</formula>
    </cfRule>
    <cfRule type="cellIs" dxfId="4057" priority="2817" stopIfTrue="1" operator="equal">
      <formula>"黄"</formula>
    </cfRule>
  </conditionalFormatting>
  <conditionalFormatting sqref="H142:I142">
    <cfRule type="cellIs" dxfId="4056" priority="2812" stopIfTrue="1" operator="equal">
      <formula>"茶"</formula>
    </cfRule>
    <cfRule type="cellIs" dxfId="4055" priority="2813" stopIfTrue="1" operator="equal">
      <formula>"緑"</formula>
    </cfRule>
    <cfRule type="cellIs" dxfId="4054" priority="2814" stopIfTrue="1" operator="equal">
      <formula>"黄"</formula>
    </cfRule>
  </conditionalFormatting>
  <conditionalFormatting sqref="I143">
    <cfRule type="cellIs" dxfId="4053" priority="2809" stopIfTrue="1" operator="equal">
      <formula>"茶"</formula>
    </cfRule>
    <cfRule type="cellIs" dxfId="4052" priority="2810" stopIfTrue="1" operator="equal">
      <formula>"緑"</formula>
    </cfRule>
    <cfRule type="cellIs" dxfId="4051" priority="2811" stopIfTrue="1" operator="equal">
      <formula>"黄"</formula>
    </cfRule>
  </conditionalFormatting>
  <conditionalFormatting sqref="I143">
    <cfRule type="cellIs" dxfId="4050" priority="2806" stopIfTrue="1" operator="equal">
      <formula>"茶"</formula>
    </cfRule>
    <cfRule type="cellIs" dxfId="4049" priority="2807" stopIfTrue="1" operator="equal">
      <formula>"緑"</formula>
    </cfRule>
    <cfRule type="cellIs" dxfId="4048" priority="2808" stopIfTrue="1" operator="equal">
      <formula>"黄"</formula>
    </cfRule>
  </conditionalFormatting>
  <conditionalFormatting sqref="H143">
    <cfRule type="cellIs" dxfId="4047" priority="2803" stopIfTrue="1" operator="equal">
      <formula>"茶"</formula>
    </cfRule>
    <cfRule type="cellIs" dxfId="4046" priority="2804" stopIfTrue="1" operator="equal">
      <formula>"緑"</formula>
    </cfRule>
    <cfRule type="cellIs" dxfId="4045" priority="2805" stopIfTrue="1" operator="equal">
      <formula>"黄"</formula>
    </cfRule>
  </conditionalFormatting>
  <conditionalFormatting sqref="H144">
    <cfRule type="cellIs" dxfId="4044" priority="2800" stopIfTrue="1" operator="equal">
      <formula>"茶"</formula>
    </cfRule>
    <cfRule type="cellIs" dxfId="4043" priority="2801" stopIfTrue="1" operator="equal">
      <formula>"緑"</formula>
    </cfRule>
    <cfRule type="cellIs" dxfId="4042" priority="2802" stopIfTrue="1" operator="equal">
      <formula>"黄"</formula>
    </cfRule>
  </conditionalFormatting>
  <conditionalFormatting sqref="H144">
    <cfRule type="cellIs" dxfId="4041" priority="2797" stopIfTrue="1" operator="equal">
      <formula>"茶"</formula>
    </cfRule>
    <cfRule type="cellIs" dxfId="4040" priority="2798" stopIfTrue="1" operator="equal">
      <formula>"緑"</formula>
    </cfRule>
    <cfRule type="cellIs" dxfId="4039" priority="2799" stopIfTrue="1" operator="equal">
      <formula>"黄"</formula>
    </cfRule>
  </conditionalFormatting>
  <conditionalFormatting sqref="H144">
    <cfRule type="cellIs" dxfId="4038" priority="2794" stopIfTrue="1" operator="equal">
      <formula>"茶"</formula>
    </cfRule>
    <cfRule type="cellIs" dxfId="4037" priority="2795" stopIfTrue="1" operator="equal">
      <formula>"緑"</formula>
    </cfRule>
    <cfRule type="cellIs" dxfId="4036" priority="2796" stopIfTrue="1" operator="equal">
      <formula>"黄"</formula>
    </cfRule>
  </conditionalFormatting>
  <conditionalFormatting sqref="I144">
    <cfRule type="cellIs" dxfId="4035" priority="2791" stopIfTrue="1" operator="equal">
      <formula>"茶"</formula>
    </cfRule>
    <cfRule type="cellIs" dxfId="4034" priority="2792" stopIfTrue="1" operator="equal">
      <formula>"緑"</formula>
    </cfRule>
    <cfRule type="cellIs" dxfId="4033" priority="2793" stopIfTrue="1" operator="equal">
      <formula>"黄"</formula>
    </cfRule>
  </conditionalFormatting>
  <conditionalFormatting sqref="I145">
    <cfRule type="cellIs" dxfId="4032" priority="2788" stopIfTrue="1" operator="equal">
      <formula>"茶"</formula>
    </cfRule>
    <cfRule type="cellIs" dxfId="4031" priority="2789" stopIfTrue="1" operator="equal">
      <formula>"緑"</formula>
    </cfRule>
    <cfRule type="cellIs" dxfId="4030" priority="2790" stopIfTrue="1" operator="equal">
      <formula>"黄"</formula>
    </cfRule>
  </conditionalFormatting>
  <conditionalFormatting sqref="H145">
    <cfRule type="cellIs" dxfId="4029" priority="2785" stopIfTrue="1" operator="equal">
      <formula>"茶"</formula>
    </cfRule>
    <cfRule type="cellIs" dxfId="4028" priority="2786" stopIfTrue="1" operator="equal">
      <formula>"緑"</formula>
    </cfRule>
    <cfRule type="cellIs" dxfId="4027" priority="2787" stopIfTrue="1" operator="equal">
      <formula>"黄"</formula>
    </cfRule>
  </conditionalFormatting>
  <conditionalFormatting sqref="H146:H147">
    <cfRule type="cellIs" dxfId="4026" priority="2782" stopIfTrue="1" operator="equal">
      <formula>"茶"</formula>
    </cfRule>
    <cfRule type="cellIs" dxfId="4025" priority="2783" stopIfTrue="1" operator="equal">
      <formula>"緑"</formula>
    </cfRule>
    <cfRule type="cellIs" dxfId="4024" priority="2784" stopIfTrue="1" operator="equal">
      <formula>"黄"</formula>
    </cfRule>
  </conditionalFormatting>
  <conditionalFormatting sqref="I146">
    <cfRule type="cellIs" dxfId="4023" priority="2779" stopIfTrue="1" operator="equal">
      <formula>"茶"</formula>
    </cfRule>
    <cfRule type="cellIs" dxfId="4022" priority="2780" stopIfTrue="1" operator="equal">
      <formula>"緑"</formula>
    </cfRule>
    <cfRule type="cellIs" dxfId="4021" priority="2781" stopIfTrue="1" operator="equal">
      <formula>"黄"</formula>
    </cfRule>
  </conditionalFormatting>
  <conditionalFormatting sqref="I146">
    <cfRule type="cellIs" dxfId="4020" priority="2776" stopIfTrue="1" operator="equal">
      <formula>"茶"</formula>
    </cfRule>
    <cfRule type="cellIs" dxfId="4019" priority="2777" stopIfTrue="1" operator="equal">
      <formula>"緑"</formula>
    </cfRule>
    <cfRule type="cellIs" dxfId="4018" priority="2778" stopIfTrue="1" operator="equal">
      <formula>"黄"</formula>
    </cfRule>
  </conditionalFormatting>
  <conditionalFormatting sqref="I147">
    <cfRule type="cellIs" dxfId="4017" priority="2773" stopIfTrue="1" operator="equal">
      <formula>"茶"</formula>
    </cfRule>
    <cfRule type="cellIs" dxfId="4016" priority="2774" stopIfTrue="1" operator="equal">
      <formula>"緑"</formula>
    </cfRule>
    <cfRule type="cellIs" dxfId="4015" priority="2775" stopIfTrue="1" operator="equal">
      <formula>"黄"</formula>
    </cfRule>
  </conditionalFormatting>
  <conditionalFormatting sqref="H148">
    <cfRule type="cellIs" dxfId="4014" priority="2770" stopIfTrue="1" operator="equal">
      <formula>"茶"</formula>
    </cfRule>
    <cfRule type="cellIs" dxfId="4013" priority="2771" stopIfTrue="1" operator="equal">
      <formula>"緑"</formula>
    </cfRule>
    <cfRule type="cellIs" dxfId="4012" priority="2772" stopIfTrue="1" operator="equal">
      <formula>"黄"</formula>
    </cfRule>
  </conditionalFormatting>
  <conditionalFormatting sqref="H148:I148">
    <cfRule type="cellIs" dxfId="4011" priority="2767" stopIfTrue="1" operator="equal">
      <formula>"茶"</formula>
    </cfRule>
    <cfRule type="cellIs" dxfId="4010" priority="2768" stopIfTrue="1" operator="equal">
      <formula>"緑"</formula>
    </cfRule>
    <cfRule type="cellIs" dxfId="4009" priority="2769" stopIfTrue="1" operator="equal">
      <formula>"黄"</formula>
    </cfRule>
  </conditionalFormatting>
  <conditionalFormatting sqref="H149">
    <cfRule type="cellIs" dxfId="4008" priority="2764" stopIfTrue="1" operator="equal">
      <formula>"茶"</formula>
    </cfRule>
    <cfRule type="cellIs" dxfId="4007" priority="2765" stopIfTrue="1" operator="equal">
      <formula>"緑"</formula>
    </cfRule>
    <cfRule type="cellIs" dxfId="4006" priority="2766" stopIfTrue="1" operator="equal">
      <formula>"黄"</formula>
    </cfRule>
  </conditionalFormatting>
  <conditionalFormatting sqref="I149">
    <cfRule type="cellIs" dxfId="4005" priority="2761" stopIfTrue="1" operator="equal">
      <formula>"茶"</formula>
    </cfRule>
    <cfRule type="cellIs" dxfId="4004" priority="2762" stopIfTrue="1" operator="equal">
      <formula>"緑"</formula>
    </cfRule>
    <cfRule type="cellIs" dxfId="4003" priority="2763" stopIfTrue="1" operator="equal">
      <formula>"黄"</formula>
    </cfRule>
  </conditionalFormatting>
  <conditionalFormatting sqref="I149">
    <cfRule type="cellIs" dxfId="4002" priority="2758" stopIfTrue="1" operator="equal">
      <formula>"茶"</formula>
    </cfRule>
    <cfRule type="cellIs" dxfId="4001" priority="2759" stopIfTrue="1" operator="equal">
      <formula>"緑"</formula>
    </cfRule>
    <cfRule type="cellIs" dxfId="4000" priority="2760" stopIfTrue="1" operator="equal">
      <formula>"黄"</formula>
    </cfRule>
  </conditionalFormatting>
  <conditionalFormatting sqref="I149">
    <cfRule type="cellIs" dxfId="3999" priority="2755" stopIfTrue="1" operator="equal">
      <formula>"茶"</formula>
    </cfRule>
    <cfRule type="cellIs" dxfId="3998" priority="2756" stopIfTrue="1" operator="equal">
      <formula>"緑"</formula>
    </cfRule>
    <cfRule type="cellIs" dxfId="3997" priority="2757" stopIfTrue="1" operator="equal">
      <formula>"黄"</formula>
    </cfRule>
  </conditionalFormatting>
  <conditionalFormatting sqref="I150">
    <cfRule type="cellIs" dxfId="3996" priority="2752" stopIfTrue="1" operator="equal">
      <formula>"茶"</formula>
    </cfRule>
    <cfRule type="cellIs" dxfId="3995" priority="2753" stopIfTrue="1" operator="equal">
      <formula>"緑"</formula>
    </cfRule>
    <cfRule type="cellIs" dxfId="3994" priority="2754" stopIfTrue="1" operator="equal">
      <formula>"黄"</formula>
    </cfRule>
  </conditionalFormatting>
  <conditionalFormatting sqref="I150">
    <cfRule type="cellIs" dxfId="3993" priority="2749" stopIfTrue="1" operator="equal">
      <formula>"茶"</formula>
    </cfRule>
    <cfRule type="cellIs" dxfId="3992" priority="2750" stopIfTrue="1" operator="equal">
      <formula>"緑"</formula>
    </cfRule>
    <cfRule type="cellIs" dxfId="3991" priority="2751" stopIfTrue="1" operator="equal">
      <formula>"黄"</formula>
    </cfRule>
  </conditionalFormatting>
  <conditionalFormatting sqref="H150">
    <cfRule type="cellIs" dxfId="3990" priority="2746" stopIfTrue="1" operator="equal">
      <formula>"茶"</formula>
    </cfRule>
    <cfRule type="cellIs" dxfId="3989" priority="2747" stopIfTrue="1" operator="equal">
      <formula>"緑"</formula>
    </cfRule>
    <cfRule type="cellIs" dxfId="3988" priority="2748" stopIfTrue="1" operator="equal">
      <formula>"黄"</formula>
    </cfRule>
  </conditionalFormatting>
  <conditionalFormatting sqref="H151">
    <cfRule type="cellIs" dxfId="3987" priority="2743" stopIfTrue="1" operator="equal">
      <formula>"茶"</formula>
    </cfRule>
    <cfRule type="cellIs" dxfId="3986" priority="2744" stopIfTrue="1" operator="equal">
      <formula>"緑"</formula>
    </cfRule>
    <cfRule type="cellIs" dxfId="3985" priority="2745" stopIfTrue="1" operator="equal">
      <formula>"黄"</formula>
    </cfRule>
  </conditionalFormatting>
  <conditionalFormatting sqref="I151">
    <cfRule type="cellIs" dxfId="3984" priority="2740" stopIfTrue="1" operator="equal">
      <formula>"茶"</formula>
    </cfRule>
    <cfRule type="cellIs" dxfId="3983" priority="2741" stopIfTrue="1" operator="equal">
      <formula>"緑"</formula>
    </cfRule>
    <cfRule type="cellIs" dxfId="3982" priority="2742" stopIfTrue="1" operator="equal">
      <formula>"黄"</formula>
    </cfRule>
  </conditionalFormatting>
  <conditionalFormatting sqref="H152">
    <cfRule type="cellIs" dxfId="3981" priority="2737" stopIfTrue="1" operator="equal">
      <formula>"茶"</formula>
    </cfRule>
    <cfRule type="cellIs" dxfId="3980" priority="2738" stopIfTrue="1" operator="equal">
      <formula>"緑"</formula>
    </cfRule>
    <cfRule type="cellIs" dxfId="3979" priority="2739" stopIfTrue="1" operator="equal">
      <formula>"黄"</formula>
    </cfRule>
  </conditionalFormatting>
  <conditionalFormatting sqref="I152">
    <cfRule type="cellIs" dxfId="3978" priority="2734" stopIfTrue="1" operator="equal">
      <formula>"茶"</formula>
    </cfRule>
    <cfRule type="cellIs" dxfId="3977" priority="2735" stopIfTrue="1" operator="equal">
      <formula>"緑"</formula>
    </cfRule>
    <cfRule type="cellIs" dxfId="3976" priority="2736" stopIfTrue="1" operator="equal">
      <formula>"黄"</formula>
    </cfRule>
  </conditionalFormatting>
  <conditionalFormatting sqref="H153">
    <cfRule type="cellIs" dxfId="3975" priority="2731" stopIfTrue="1" operator="equal">
      <formula>"茶"</formula>
    </cfRule>
    <cfRule type="cellIs" dxfId="3974" priority="2732" stopIfTrue="1" operator="equal">
      <formula>"緑"</formula>
    </cfRule>
    <cfRule type="cellIs" dxfId="3973" priority="2733" stopIfTrue="1" operator="equal">
      <formula>"黄"</formula>
    </cfRule>
  </conditionalFormatting>
  <conditionalFormatting sqref="H153">
    <cfRule type="cellIs" dxfId="3972" priority="2728" stopIfTrue="1" operator="equal">
      <formula>"茶"</formula>
    </cfRule>
    <cfRule type="cellIs" dxfId="3971" priority="2729" stopIfTrue="1" operator="equal">
      <formula>"緑"</formula>
    </cfRule>
    <cfRule type="cellIs" dxfId="3970" priority="2730" stopIfTrue="1" operator="equal">
      <formula>"黄"</formula>
    </cfRule>
  </conditionalFormatting>
  <conditionalFormatting sqref="I153">
    <cfRule type="cellIs" dxfId="3969" priority="2725" stopIfTrue="1" operator="equal">
      <formula>"茶"</formula>
    </cfRule>
    <cfRule type="cellIs" dxfId="3968" priority="2726" stopIfTrue="1" operator="equal">
      <formula>"緑"</formula>
    </cfRule>
    <cfRule type="cellIs" dxfId="3967" priority="2727" stopIfTrue="1" operator="equal">
      <formula>"黄"</formula>
    </cfRule>
  </conditionalFormatting>
  <conditionalFormatting sqref="H154">
    <cfRule type="cellIs" dxfId="3966" priority="2722" stopIfTrue="1" operator="equal">
      <formula>"茶"</formula>
    </cfRule>
    <cfRule type="cellIs" dxfId="3965" priority="2723" stopIfTrue="1" operator="equal">
      <formula>"緑"</formula>
    </cfRule>
    <cfRule type="cellIs" dxfId="3964" priority="2724" stopIfTrue="1" operator="equal">
      <formula>"黄"</formula>
    </cfRule>
  </conditionalFormatting>
  <conditionalFormatting sqref="H154">
    <cfRule type="cellIs" dxfId="3963" priority="2719" stopIfTrue="1" operator="equal">
      <formula>"茶"</formula>
    </cfRule>
    <cfRule type="cellIs" dxfId="3962" priority="2720" stopIfTrue="1" operator="equal">
      <formula>"緑"</formula>
    </cfRule>
    <cfRule type="cellIs" dxfId="3961" priority="2721" stopIfTrue="1" operator="equal">
      <formula>"黄"</formula>
    </cfRule>
  </conditionalFormatting>
  <conditionalFormatting sqref="I154">
    <cfRule type="cellIs" dxfId="3960" priority="2716" stopIfTrue="1" operator="equal">
      <formula>"茶"</formula>
    </cfRule>
    <cfRule type="cellIs" dxfId="3959" priority="2717" stopIfTrue="1" operator="equal">
      <formula>"緑"</formula>
    </cfRule>
    <cfRule type="cellIs" dxfId="3958" priority="2718" stopIfTrue="1" operator="equal">
      <formula>"黄"</formula>
    </cfRule>
  </conditionalFormatting>
  <conditionalFormatting sqref="I154">
    <cfRule type="cellIs" dxfId="3957" priority="2713" stopIfTrue="1" operator="equal">
      <formula>"茶"</formula>
    </cfRule>
    <cfRule type="cellIs" dxfId="3956" priority="2714" stopIfTrue="1" operator="equal">
      <formula>"緑"</formula>
    </cfRule>
    <cfRule type="cellIs" dxfId="3955" priority="2715" stopIfTrue="1" operator="equal">
      <formula>"黄"</formula>
    </cfRule>
  </conditionalFormatting>
  <conditionalFormatting sqref="H155">
    <cfRule type="cellIs" dxfId="3954" priority="2710" stopIfTrue="1" operator="equal">
      <formula>"茶"</formula>
    </cfRule>
    <cfRule type="cellIs" dxfId="3953" priority="2711" stopIfTrue="1" operator="equal">
      <formula>"緑"</formula>
    </cfRule>
    <cfRule type="cellIs" dxfId="3952" priority="2712" stopIfTrue="1" operator="equal">
      <formula>"黄"</formula>
    </cfRule>
  </conditionalFormatting>
  <conditionalFormatting sqref="H155">
    <cfRule type="cellIs" dxfId="3951" priority="2707" stopIfTrue="1" operator="equal">
      <formula>"茶"</formula>
    </cfRule>
    <cfRule type="cellIs" dxfId="3950" priority="2708" stopIfTrue="1" operator="equal">
      <formula>"緑"</formula>
    </cfRule>
    <cfRule type="cellIs" dxfId="3949" priority="2709" stopIfTrue="1" operator="equal">
      <formula>"黄"</formula>
    </cfRule>
  </conditionalFormatting>
  <conditionalFormatting sqref="H155">
    <cfRule type="cellIs" dxfId="3948" priority="2704" stopIfTrue="1" operator="equal">
      <formula>"茶"</formula>
    </cfRule>
    <cfRule type="cellIs" dxfId="3947" priority="2705" stopIfTrue="1" operator="equal">
      <formula>"緑"</formula>
    </cfRule>
    <cfRule type="cellIs" dxfId="3946" priority="2706" stopIfTrue="1" operator="equal">
      <formula>"黄"</formula>
    </cfRule>
  </conditionalFormatting>
  <conditionalFormatting sqref="H155:I155">
    <cfRule type="cellIs" dxfId="3945" priority="2701" stopIfTrue="1" operator="equal">
      <formula>"茶"</formula>
    </cfRule>
    <cfRule type="cellIs" dxfId="3944" priority="2702" stopIfTrue="1" operator="equal">
      <formula>"緑"</formula>
    </cfRule>
    <cfRule type="cellIs" dxfId="3943" priority="2703" stopIfTrue="1" operator="equal">
      <formula>"黄"</formula>
    </cfRule>
  </conditionalFormatting>
  <conditionalFormatting sqref="H155:I155">
    <cfRule type="cellIs" dxfId="3942" priority="2698" stopIfTrue="1" operator="equal">
      <formula>"茶"</formula>
    </cfRule>
    <cfRule type="cellIs" dxfId="3941" priority="2699" stopIfTrue="1" operator="equal">
      <formula>"緑"</formula>
    </cfRule>
    <cfRule type="cellIs" dxfId="3940" priority="2700" stopIfTrue="1" operator="equal">
      <formula>"黄"</formula>
    </cfRule>
  </conditionalFormatting>
  <conditionalFormatting sqref="H155:I155">
    <cfRule type="cellIs" dxfId="3939" priority="2695" stopIfTrue="1" operator="equal">
      <formula>"茶"</formula>
    </cfRule>
    <cfRule type="cellIs" dxfId="3938" priority="2696" stopIfTrue="1" operator="equal">
      <formula>"緑"</formula>
    </cfRule>
    <cfRule type="cellIs" dxfId="3937" priority="2697" stopIfTrue="1" operator="equal">
      <formula>"黄"</formula>
    </cfRule>
  </conditionalFormatting>
  <conditionalFormatting sqref="H156">
    <cfRule type="cellIs" dxfId="3936" priority="2692" stopIfTrue="1" operator="equal">
      <formula>"茶"</formula>
    </cfRule>
    <cfRule type="cellIs" dxfId="3935" priority="2693" stopIfTrue="1" operator="equal">
      <formula>"緑"</formula>
    </cfRule>
    <cfRule type="cellIs" dxfId="3934" priority="2694" stopIfTrue="1" operator="equal">
      <formula>"黄"</formula>
    </cfRule>
  </conditionalFormatting>
  <conditionalFormatting sqref="H156">
    <cfRule type="cellIs" dxfId="3933" priority="2689" stopIfTrue="1" operator="equal">
      <formula>"茶"</formula>
    </cfRule>
    <cfRule type="cellIs" dxfId="3932" priority="2690" stopIfTrue="1" operator="equal">
      <formula>"緑"</formula>
    </cfRule>
    <cfRule type="cellIs" dxfId="3931" priority="2691" stopIfTrue="1" operator="equal">
      <formula>"黄"</formula>
    </cfRule>
  </conditionalFormatting>
  <conditionalFormatting sqref="I156">
    <cfRule type="cellIs" dxfId="3930" priority="2686" stopIfTrue="1" operator="equal">
      <formula>"茶"</formula>
    </cfRule>
    <cfRule type="cellIs" dxfId="3929" priority="2687" stopIfTrue="1" operator="equal">
      <formula>"緑"</formula>
    </cfRule>
    <cfRule type="cellIs" dxfId="3928" priority="2688" stopIfTrue="1" operator="equal">
      <formula>"黄"</formula>
    </cfRule>
  </conditionalFormatting>
  <conditionalFormatting sqref="I156">
    <cfRule type="cellIs" dxfId="3927" priority="2683" stopIfTrue="1" operator="equal">
      <formula>"茶"</formula>
    </cfRule>
    <cfRule type="cellIs" dxfId="3926" priority="2684" stopIfTrue="1" operator="equal">
      <formula>"緑"</formula>
    </cfRule>
    <cfRule type="cellIs" dxfId="3925" priority="2685" stopIfTrue="1" operator="equal">
      <formula>"黄"</formula>
    </cfRule>
  </conditionalFormatting>
  <conditionalFormatting sqref="I157">
    <cfRule type="cellIs" dxfId="3924" priority="2680" stopIfTrue="1" operator="equal">
      <formula>"茶"</formula>
    </cfRule>
    <cfRule type="cellIs" dxfId="3923" priority="2681" stopIfTrue="1" operator="equal">
      <formula>"緑"</formula>
    </cfRule>
    <cfRule type="cellIs" dxfId="3922" priority="2682" stopIfTrue="1" operator="equal">
      <formula>"黄"</formula>
    </cfRule>
  </conditionalFormatting>
  <conditionalFormatting sqref="H157">
    <cfRule type="cellIs" dxfId="3921" priority="2677" stopIfTrue="1" operator="equal">
      <formula>"茶"</formula>
    </cfRule>
    <cfRule type="cellIs" dxfId="3920" priority="2678" stopIfTrue="1" operator="equal">
      <formula>"緑"</formula>
    </cfRule>
    <cfRule type="cellIs" dxfId="3919" priority="2679" stopIfTrue="1" operator="equal">
      <formula>"黄"</formula>
    </cfRule>
  </conditionalFormatting>
  <conditionalFormatting sqref="H158">
    <cfRule type="cellIs" dxfId="3918" priority="2674" stopIfTrue="1" operator="equal">
      <formula>"茶"</formula>
    </cfRule>
    <cfRule type="cellIs" dxfId="3917" priority="2675" stopIfTrue="1" operator="equal">
      <formula>"緑"</formula>
    </cfRule>
    <cfRule type="cellIs" dxfId="3916" priority="2676" stopIfTrue="1" operator="equal">
      <formula>"黄"</formula>
    </cfRule>
  </conditionalFormatting>
  <conditionalFormatting sqref="H158">
    <cfRule type="cellIs" dxfId="3915" priority="2671" stopIfTrue="1" operator="equal">
      <formula>"茶"</formula>
    </cfRule>
    <cfRule type="cellIs" dxfId="3914" priority="2672" stopIfTrue="1" operator="equal">
      <formula>"緑"</formula>
    </cfRule>
    <cfRule type="cellIs" dxfId="3913" priority="2673" stopIfTrue="1" operator="equal">
      <formula>"黄"</formula>
    </cfRule>
  </conditionalFormatting>
  <conditionalFormatting sqref="I158">
    <cfRule type="cellIs" dxfId="3912" priority="2668" stopIfTrue="1" operator="equal">
      <formula>"茶"</formula>
    </cfRule>
    <cfRule type="cellIs" dxfId="3911" priority="2669" stopIfTrue="1" operator="equal">
      <formula>"緑"</formula>
    </cfRule>
    <cfRule type="cellIs" dxfId="3910" priority="2670" stopIfTrue="1" operator="equal">
      <formula>"黄"</formula>
    </cfRule>
  </conditionalFormatting>
  <conditionalFormatting sqref="I158">
    <cfRule type="cellIs" dxfId="3909" priority="2665" stopIfTrue="1" operator="equal">
      <formula>"茶"</formula>
    </cfRule>
    <cfRule type="cellIs" dxfId="3908" priority="2666" stopIfTrue="1" operator="equal">
      <formula>"緑"</formula>
    </cfRule>
    <cfRule type="cellIs" dxfId="3907" priority="2667" stopIfTrue="1" operator="equal">
      <formula>"黄"</formula>
    </cfRule>
  </conditionalFormatting>
  <conditionalFormatting sqref="I158">
    <cfRule type="cellIs" dxfId="3906" priority="2662" stopIfTrue="1" operator="equal">
      <formula>"茶"</formula>
    </cfRule>
    <cfRule type="cellIs" dxfId="3905" priority="2663" stopIfTrue="1" operator="equal">
      <formula>"緑"</formula>
    </cfRule>
    <cfRule type="cellIs" dxfId="3904" priority="2664" stopIfTrue="1" operator="equal">
      <formula>"黄"</formula>
    </cfRule>
  </conditionalFormatting>
  <conditionalFormatting sqref="I158">
    <cfRule type="cellIs" dxfId="3903" priority="2659" stopIfTrue="1" operator="equal">
      <formula>"茶"</formula>
    </cfRule>
    <cfRule type="cellIs" dxfId="3902" priority="2660" stopIfTrue="1" operator="equal">
      <formula>"緑"</formula>
    </cfRule>
    <cfRule type="cellIs" dxfId="3901" priority="2661" stopIfTrue="1" operator="equal">
      <formula>"黄"</formula>
    </cfRule>
  </conditionalFormatting>
  <conditionalFormatting sqref="I158">
    <cfRule type="cellIs" dxfId="3900" priority="2656" stopIfTrue="1" operator="equal">
      <formula>"茶"</formula>
    </cfRule>
    <cfRule type="cellIs" dxfId="3899" priority="2657" stopIfTrue="1" operator="equal">
      <formula>"緑"</formula>
    </cfRule>
    <cfRule type="cellIs" dxfId="3898" priority="2658" stopIfTrue="1" operator="equal">
      <formula>"黄"</formula>
    </cfRule>
  </conditionalFormatting>
  <conditionalFormatting sqref="I158">
    <cfRule type="cellIs" dxfId="3897" priority="2653" stopIfTrue="1" operator="equal">
      <formula>"茶"</formula>
    </cfRule>
    <cfRule type="cellIs" dxfId="3896" priority="2654" stopIfTrue="1" operator="equal">
      <formula>"緑"</formula>
    </cfRule>
    <cfRule type="cellIs" dxfId="3895" priority="2655" stopIfTrue="1" operator="equal">
      <formula>"黄"</formula>
    </cfRule>
  </conditionalFormatting>
  <conditionalFormatting sqref="H159">
    <cfRule type="cellIs" dxfId="3894" priority="2650" stopIfTrue="1" operator="equal">
      <formula>"茶"</formula>
    </cfRule>
    <cfRule type="cellIs" dxfId="3893" priority="2651" stopIfTrue="1" operator="equal">
      <formula>"緑"</formula>
    </cfRule>
    <cfRule type="cellIs" dxfId="3892" priority="2652" stopIfTrue="1" operator="equal">
      <formula>"黄"</formula>
    </cfRule>
  </conditionalFormatting>
  <conditionalFormatting sqref="I159:I160">
    <cfRule type="cellIs" dxfId="3891" priority="2647" stopIfTrue="1" operator="equal">
      <formula>"茶"</formula>
    </cfRule>
    <cfRule type="cellIs" dxfId="3890" priority="2648" stopIfTrue="1" operator="equal">
      <formula>"緑"</formula>
    </cfRule>
    <cfRule type="cellIs" dxfId="3889" priority="2649" stopIfTrue="1" operator="equal">
      <formula>"黄"</formula>
    </cfRule>
  </conditionalFormatting>
  <conditionalFormatting sqref="H160">
    <cfRule type="cellIs" dxfId="3888" priority="2644" stopIfTrue="1" operator="equal">
      <formula>"茶"</formula>
    </cfRule>
    <cfRule type="cellIs" dxfId="3887" priority="2645" stopIfTrue="1" operator="equal">
      <formula>"緑"</formula>
    </cfRule>
    <cfRule type="cellIs" dxfId="3886" priority="2646" stopIfTrue="1" operator="equal">
      <formula>"黄"</formula>
    </cfRule>
  </conditionalFormatting>
  <conditionalFormatting sqref="H161">
    <cfRule type="cellIs" dxfId="3885" priority="2641" stopIfTrue="1" operator="equal">
      <formula>"茶"</formula>
    </cfRule>
    <cfRule type="cellIs" dxfId="3884" priority="2642" stopIfTrue="1" operator="equal">
      <formula>"緑"</formula>
    </cfRule>
    <cfRule type="cellIs" dxfId="3883" priority="2643" stopIfTrue="1" operator="equal">
      <formula>"黄"</formula>
    </cfRule>
  </conditionalFormatting>
  <conditionalFormatting sqref="I161">
    <cfRule type="cellIs" dxfId="3882" priority="2638" stopIfTrue="1" operator="equal">
      <formula>"茶"</formula>
    </cfRule>
    <cfRule type="cellIs" dxfId="3881" priority="2639" stopIfTrue="1" operator="equal">
      <formula>"緑"</formula>
    </cfRule>
    <cfRule type="cellIs" dxfId="3880" priority="2640" stopIfTrue="1" operator="equal">
      <formula>"黄"</formula>
    </cfRule>
  </conditionalFormatting>
  <conditionalFormatting sqref="I161">
    <cfRule type="cellIs" dxfId="3879" priority="2635" stopIfTrue="1" operator="equal">
      <formula>"茶"</formula>
    </cfRule>
    <cfRule type="cellIs" dxfId="3878" priority="2636" stopIfTrue="1" operator="equal">
      <formula>"緑"</formula>
    </cfRule>
    <cfRule type="cellIs" dxfId="3877" priority="2637" stopIfTrue="1" operator="equal">
      <formula>"黄"</formula>
    </cfRule>
  </conditionalFormatting>
  <conditionalFormatting sqref="H162">
    <cfRule type="cellIs" dxfId="3876" priority="2632" stopIfTrue="1" operator="equal">
      <formula>"茶"</formula>
    </cfRule>
    <cfRule type="cellIs" dxfId="3875" priority="2633" stopIfTrue="1" operator="equal">
      <formula>"緑"</formula>
    </cfRule>
    <cfRule type="cellIs" dxfId="3874" priority="2634" stopIfTrue="1" operator="equal">
      <formula>"黄"</formula>
    </cfRule>
  </conditionalFormatting>
  <conditionalFormatting sqref="I162">
    <cfRule type="cellIs" dxfId="3873" priority="2629" stopIfTrue="1" operator="equal">
      <formula>"茶"</formula>
    </cfRule>
    <cfRule type="cellIs" dxfId="3872" priority="2630" stopIfTrue="1" operator="equal">
      <formula>"緑"</formula>
    </cfRule>
    <cfRule type="cellIs" dxfId="3871" priority="2631" stopIfTrue="1" operator="equal">
      <formula>"黄"</formula>
    </cfRule>
  </conditionalFormatting>
  <conditionalFormatting sqref="H163">
    <cfRule type="cellIs" dxfId="3870" priority="2626" stopIfTrue="1" operator="equal">
      <formula>"茶"</formula>
    </cfRule>
    <cfRule type="cellIs" dxfId="3869" priority="2627" stopIfTrue="1" operator="equal">
      <formula>"緑"</formula>
    </cfRule>
    <cfRule type="cellIs" dxfId="3868" priority="2628" stopIfTrue="1" operator="equal">
      <formula>"黄"</formula>
    </cfRule>
  </conditionalFormatting>
  <conditionalFormatting sqref="H163">
    <cfRule type="cellIs" dxfId="3867" priority="2623" stopIfTrue="1" operator="equal">
      <formula>"茶"</formula>
    </cfRule>
    <cfRule type="cellIs" dxfId="3866" priority="2624" stopIfTrue="1" operator="equal">
      <formula>"緑"</formula>
    </cfRule>
    <cfRule type="cellIs" dxfId="3865" priority="2625" stopIfTrue="1" operator="equal">
      <formula>"黄"</formula>
    </cfRule>
  </conditionalFormatting>
  <conditionalFormatting sqref="I163">
    <cfRule type="cellIs" dxfId="3864" priority="2620" stopIfTrue="1" operator="equal">
      <formula>"茶"</formula>
    </cfRule>
    <cfRule type="cellIs" dxfId="3863" priority="2621" stopIfTrue="1" operator="equal">
      <formula>"緑"</formula>
    </cfRule>
    <cfRule type="cellIs" dxfId="3862" priority="2622" stopIfTrue="1" operator="equal">
      <formula>"黄"</formula>
    </cfRule>
  </conditionalFormatting>
  <conditionalFormatting sqref="I163">
    <cfRule type="cellIs" dxfId="3861" priority="2617" stopIfTrue="1" operator="equal">
      <formula>"茶"</formula>
    </cfRule>
    <cfRule type="cellIs" dxfId="3860" priority="2618" stopIfTrue="1" operator="equal">
      <formula>"緑"</formula>
    </cfRule>
    <cfRule type="cellIs" dxfId="3859" priority="2619" stopIfTrue="1" operator="equal">
      <formula>"黄"</formula>
    </cfRule>
  </conditionalFormatting>
  <conditionalFormatting sqref="H164">
    <cfRule type="cellIs" dxfId="3858" priority="2614" stopIfTrue="1" operator="equal">
      <formula>"茶"</formula>
    </cfRule>
    <cfRule type="cellIs" dxfId="3857" priority="2615" stopIfTrue="1" operator="equal">
      <formula>"緑"</formula>
    </cfRule>
    <cfRule type="cellIs" dxfId="3856" priority="2616" stopIfTrue="1" operator="equal">
      <formula>"黄"</formula>
    </cfRule>
  </conditionalFormatting>
  <conditionalFormatting sqref="H164">
    <cfRule type="cellIs" dxfId="3855" priority="2611" stopIfTrue="1" operator="equal">
      <formula>"茶"</formula>
    </cfRule>
    <cfRule type="cellIs" dxfId="3854" priority="2612" stopIfTrue="1" operator="equal">
      <formula>"緑"</formula>
    </cfRule>
    <cfRule type="cellIs" dxfId="3853" priority="2613" stopIfTrue="1" operator="equal">
      <formula>"黄"</formula>
    </cfRule>
  </conditionalFormatting>
  <conditionalFormatting sqref="H164">
    <cfRule type="cellIs" dxfId="3852" priority="2608" stopIfTrue="1" operator="equal">
      <formula>"茶"</formula>
    </cfRule>
    <cfRule type="cellIs" dxfId="3851" priority="2609" stopIfTrue="1" operator="equal">
      <formula>"緑"</formula>
    </cfRule>
    <cfRule type="cellIs" dxfId="3850" priority="2610" stopIfTrue="1" operator="equal">
      <formula>"黄"</formula>
    </cfRule>
  </conditionalFormatting>
  <conditionalFormatting sqref="H164">
    <cfRule type="cellIs" dxfId="3849" priority="2605" stopIfTrue="1" operator="equal">
      <formula>"茶"</formula>
    </cfRule>
    <cfRule type="cellIs" dxfId="3848" priority="2606" stopIfTrue="1" operator="equal">
      <formula>"緑"</formula>
    </cfRule>
    <cfRule type="cellIs" dxfId="3847" priority="2607" stopIfTrue="1" operator="equal">
      <formula>"黄"</formula>
    </cfRule>
  </conditionalFormatting>
  <conditionalFormatting sqref="H164">
    <cfRule type="cellIs" dxfId="3846" priority="2602" stopIfTrue="1" operator="equal">
      <formula>"茶"</formula>
    </cfRule>
    <cfRule type="cellIs" dxfId="3845" priority="2603" stopIfTrue="1" operator="equal">
      <formula>"緑"</formula>
    </cfRule>
    <cfRule type="cellIs" dxfId="3844" priority="2604" stopIfTrue="1" operator="equal">
      <formula>"黄"</formula>
    </cfRule>
  </conditionalFormatting>
  <conditionalFormatting sqref="H164">
    <cfRule type="cellIs" dxfId="3843" priority="2599" stopIfTrue="1" operator="equal">
      <formula>"茶"</formula>
    </cfRule>
    <cfRule type="cellIs" dxfId="3842" priority="2600" stopIfTrue="1" operator="equal">
      <formula>"緑"</formula>
    </cfRule>
    <cfRule type="cellIs" dxfId="3841" priority="2601" stopIfTrue="1" operator="equal">
      <formula>"黄"</formula>
    </cfRule>
  </conditionalFormatting>
  <conditionalFormatting sqref="I164">
    <cfRule type="cellIs" dxfId="3840" priority="2596" stopIfTrue="1" operator="equal">
      <formula>"茶"</formula>
    </cfRule>
    <cfRule type="cellIs" dxfId="3839" priority="2597" stopIfTrue="1" operator="equal">
      <formula>"緑"</formula>
    </cfRule>
    <cfRule type="cellIs" dxfId="3838" priority="2598" stopIfTrue="1" operator="equal">
      <formula>"黄"</formula>
    </cfRule>
  </conditionalFormatting>
  <conditionalFormatting sqref="H165">
    <cfRule type="cellIs" dxfId="3837" priority="2593" stopIfTrue="1" operator="equal">
      <formula>"茶"</formula>
    </cfRule>
    <cfRule type="cellIs" dxfId="3836" priority="2594" stopIfTrue="1" operator="equal">
      <formula>"緑"</formula>
    </cfRule>
    <cfRule type="cellIs" dxfId="3835" priority="2595" stopIfTrue="1" operator="equal">
      <formula>"黄"</formula>
    </cfRule>
  </conditionalFormatting>
  <conditionalFormatting sqref="I165">
    <cfRule type="cellIs" dxfId="3834" priority="2590" stopIfTrue="1" operator="equal">
      <formula>"茶"</formula>
    </cfRule>
    <cfRule type="cellIs" dxfId="3833" priority="2591" stopIfTrue="1" operator="equal">
      <formula>"緑"</formula>
    </cfRule>
    <cfRule type="cellIs" dxfId="3832" priority="2592" stopIfTrue="1" operator="equal">
      <formula>"黄"</formula>
    </cfRule>
  </conditionalFormatting>
  <conditionalFormatting sqref="H166">
    <cfRule type="cellIs" dxfId="3831" priority="2587" stopIfTrue="1" operator="equal">
      <formula>"茶"</formula>
    </cfRule>
    <cfRule type="cellIs" dxfId="3830" priority="2588" stopIfTrue="1" operator="equal">
      <formula>"緑"</formula>
    </cfRule>
    <cfRule type="cellIs" dxfId="3829" priority="2589" stopIfTrue="1" operator="equal">
      <formula>"黄"</formula>
    </cfRule>
  </conditionalFormatting>
  <conditionalFormatting sqref="H166">
    <cfRule type="cellIs" dxfId="3828" priority="2584" stopIfTrue="1" operator="equal">
      <formula>"茶"</formula>
    </cfRule>
    <cfRule type="cellIs" dxfId="3827" priority="2585" stopIfTrue="1" operator="equal">
      <formula>"緑"</formula>
    </cfRule>
    <cfRule type="cellIs" dxfId="3826" priority="2586" stopIfTrue="1" operator="equal">
      <formula>"黄"</formula>
    </cfRule>
  </conditionalFormatting>
  <conditionalFormatting sqref="I166">
    <cfRule type="cellIs" dxfId="3825" priority="2581" stopIfTrue="1" operator="equal">
      <formula>"茶"</formula>
    </cfRule>
    <cfRule type="cellIs" dxfId="3824" priority="2582" stopIfTrue="1" operator="equal">
      <formula>"緑"</formula>
    </cfRule>
    <cfRule type="cellIs" dxfId="3823" priority="2583" stopIfTrue="1" operator="equal">
      <formula>"黄"</formula>
    </cfRule>
  </conditionalFormatting>
  <conditionalFormatting sqref="H167">
    <cfRule type="cellIs" dxfId="3822" priority="2578" stopIfTrue="1" operator="equal">
      <formula>"茶"</formula>
    </cfRule>
    <cfRule type="cellIs" dxfId="3821" priority="2579" stopIfTrue="1" operator="equal">
      <formula>"緑"</formula>
    </cfRule>
    <cfRule type="cellIs" dxfId="3820" priority="2580" stopIfTrue="1" operator="equal">
      <formula>"黄"</formula>
    </cfRule>
  </conditionalFormatting>
  <conditionalFormatting sqref="I167">
    <cfRule type="cellIs" dxfId="3819" priority="2575" stopIfTrue="1" operator="equal">
      <formula>"茶"</formula>
    </cfRule>
    <cfRule type="cellIs" dxfId="3818" priority="2576" stopIfTrue="1" operator="equal">
      <formula>"緑"</formula>
    </cfRule>
    <cfRule type="cellIs" dxfId="3817" priority="2577" stopIfTrue="1" operator="equal">
      <formula>"黄"</formula>
    </cfRule>
  </conditionalFormatting>
  <conditionalFormatting sqref="I167">
    <cfRule type="cellIs" dxfId="3816" priority="2572" stopIfTrue="1" operator="equal">
      <formula>"茶"</formula>
    </cfRule>
    <cfRule type="cellIs" dxfId="3815" priority="2573" stopIfTrue="1" operator="equal">
      <formula>"緑"</formula>
    </cfRule>
    <cfRule type="cellIs" dxfId="3814" priority="2574" stopIfTrue="1" operator="equal">
      <formula>"黄"</formula>
    </cfRule>
  </conditionalFormatting>
  <conditionalFormatting sqref="H168">
    <cfRule type="cellIs" dxfId="3813" priority="2569" stopIfTrue="1" operator="equal">
      <formula>"茶"</formula>
    </cfRule>
    <cfRule type="cellIs" dxfId="3812" priority="2570" stopIfTrue="1" operator="equal">
      <formula>"緑"</formula>
    </cfRule>
    <cfRule type="cellIs" dxfId="3811" priority="2571" stopIfTrue="1" operator="equal">
      <formula>"黄"</formula>
    </cfRule>
  </conditionalFormatting>
  <conditionalFormatting sqref="I168">
    <cfRule type="cellIs" dxfId="3810" priority="2566" stopIfTrue="1" operator="equal">
      <formula>"茶"</formula>
    </cfRule>
    <cfRule type="cellIs" dxfId="3809" priority="2567" stopIfTrue="1" operator="equal">
      <formula>"緑"</formula>
    </cfRule>
    <cfRule type="cellIs" dxfId="3808" priority="2568" stopIfTrue="1" operator="equal">
      <formula>"黄"</formula>
    </cfRule>
  </conditionalFormatting>
  <conditionalFormatting sqref="H169">
    <cfRule type="cellIs" dxfId="3807" priority="2563" stopIfTrue="1" operator="equal">
      <formula>"茶"</formula>
    </cfRule>
    <cfRule type="cellIs" dxfId="3806" priority="2564" stopIfTrue="1" operator="equal">
      <formula>"緑"</formula>
    </cfRule>
    <cfRule type="cellIs" dxfId="3805" priority="2565" stopIfTrue="1" operator="equal">
      <formula>"黄"</formula>
    </cfRule>
  </conditionalFormatting>
  <conditionalFormatting sqref="H169">
    <cfRule type="cellIs" dxfId="3804" priority="2560" stopIfTrue="1" operator="equal">
      <formula>"茶"</formula>
    </cfRule>
    <cfRule type="cellIs" dxfId="3803" priority="2561" stopIfTrue="1" operator="equal">
      <formula>"緑"</formula>
    </cfRule>
    <cfRule type="cellIs" dxfId="3802" priority="2562" stopIfTrue="1" operator="equal">
      <formula>"黄"</formula>
    </cfRule>
  </conditionalFormatting>
  <conditionalFormatting sqref="I169">
    <cfRule type="cellIs" dxfId="3801" priority="2557" stopIfTrue="1" operator="equal">
      <formula>"茶"</formula>
    </cfRule>
    <cfRule type="cellIs" dxfId="3800" priority="2558" stopIfTrue="1" operator="equal">
      <formula>"緑"</formula>
    </cfRule>
    <cfRule type="cellIs" dxfId="3799" priority="2559" stopIfTrue="1" operator="equal">
      <formula>"黄"</formula>
    </cfRule>
  </conditionalFormatting>
  <conditionalFormatting sqref="H170">
    <cfRule type="cellIs" dxfId="3798" priority="2554" stopIfTrue="1" operator="equal">
      <formula>"茶"</formula>
    </cfRule>
    <cfRule type="cellIs" dxfId="3797" priority="2555" stopIfTrue="1" operator="equal">
      <formula>"緑"</formula>
    </cfRule>
    <cfRule type="cellIs" dxfId="3796" priority="2556" stopIfTrue="1" operator="equal">
      <formula>"黄"</formula>
    </cfRule>
  </conditionalFormatting>
  <conditionalFormatting sqref="I170">
    <cfRule type="cellIs" dxfId="3795" priority="2551" stopIfTrue="1" operator="equal">
      <formula>"茶"</formula>
    </cfRule>
    <cfRule type="cellIs" dxfId="3794" priority="2552" stopIfTrue="1" operator="equal">
      <formula>"緑"</formula>
    </cfRule>
    <cfRule type="cellIs" dxfId="3793" priority="2553" stopIfTrue="1" operator="equal">
      <formula>"黄"</formula>
    </cfRule>
  </conditionalFormatting>
  <conditionalFormatting sqref="I170">
    <cfRule type="cellIs" dxfId="3792" priority="2548" stopIfTrue="1" operator="equal">
      <formula>"茶"</formula>
    </cfRule>
    <cfRule type="cellIs" dxfId="3791" priority="2549" stopIfTrue="1" operator="equal">
      <formula>"緑"</formula>
    </cfRule>
    <cfRule type="cellIs" dxfId="3790" priority="2550" stopIfTrue="1" operator="equal">
      <formula>"黄"</formula>
    </cfRule>
  </conditionalFormatting>
  <conditionalFormatting sqref="H171">
    <cfRule type="cellIs" dxfId="3789" priority="2545" stopIfTrue="1" operator="equal">
      <formula>"茶"</formula>
    </cfRule>
    <cfRule type="cellIs" dxfId="3788" priority="2546" stopIfTrue="1" operator="equal">
      <formula>"緑"</formula>
    </cfRule>
    <cfRule type="cellIs" dxfId="3787" priority="2547" stopIfTrue="1" operator="equal">
      <formula>"黄"</formula>
    </cfRule>
  </conditionalFormatting>
  <conditionalFormatting sqref="I171">
    <cfRule type="cellIs" dxfId="3786" priority="2542" stopIfTrue="1" operator="equal">
      <formula>"茶"</formula>
    </cfRule>
    <cfRule type="cellIs" dxfId="3785" priority="2543" stopIfTrue="1" operator="equal">
      <formula>"緑"</formula>
    </cfRule>
    <cfRule type="cellIs" dxfId="3784" priority="2544" stopIfTrue="1" operator="equal">
      <formula>"黄"</formula>
    </cfRule>
  </conditionalFormatting>
  <conditionalFormatting sqref="I171">
    <cfRule type="cellIs" dxfId="3783" priority="2539" stopIfTrue="1" operator="equal">
      <formula>"茶"</formula>
    </cfRule>
    <cfRule type="cellIs" dxfId="3782" priority="2540" stopIfTrue="1" operator="equal">
      <formula>"緑"</formula>
    </cfRule>
    <cfRule type="cellIs" dxfId="3781" priority="2541" stopIfTrue="1" operator="equal">
      <formula>"黄"</formula>
    </cfRule>
  </conditionalFormatting>
  <conditionalFormatting sqref="I171">
    <cfRule type="cellIs" dxfId="3780" priority="2536" stopIfTrue="1" operator="equal">
      <formula>"茶"</formula>
    </cfRule>
    <cfRule type="cellIs" dxfId="3779" priority="2537" stopIfTrue="1" operator="equal">
      <formula>"緑"</formula>
    </cfRule>
    <cfRule type="cellIs" dxfId="3778" priority="2538" stopIfTrue="1" operator="equal">
      <formula>"黄"</formula>
    </cfRule>
  </conditionalFormatting>
  <conditionalFormatting sqref="I171">
    <cfRule type="cellIs" dxfId="3777" priority="2533" stopIfTrue="1" operator="equal">
      <formula>"茶"</formula>
    </cfRule>
    <cfRule type="cellIs" dxfId="3776" priority="2534" stopIfTrue="1" operator="equal">
      <formula>"緑"</formula>
    </cfRule>
    <cfRule type="cellIs" dxfId="3775" priority="2535" stopIfTrue="1" operator="equal">
      <formula>"黄"</formula>
    </cfRule>
  </conditionalFormatting>
  <conditionalFormatting sqref="I171">
    <cfRule type="cellIs" dxfId="3774" priority="2530" stopIfTrue="1" operator="equal">
      <formula>"茶"</formula>
    </cfRule>
    <cfRule type="cellIs" dxfId="3773" priority="2531" stopIfTrue="1" operator="equal">
      <formula>"緑"</formula>
    </cfRule>
    <cfRule type="cellIs" dxfId="3772" priority="2532" stopIfTrue="1" operator="equal">
      <formula>"黄"</formula>
    </cfRule>
  </conditionalFormatting>
  <conditionalFormatting sqref="I171">
    <cfRule type="cellIs" dxfId="3771" priority="2527" stopIfTrue="1" operator="equal">
      <formula>"茶"</formula>
    </cfRule>
    <cfRule type="cellIs" dxfId="3770" priority="2528" stopIfTrue="1" operator="equal">
      <formula>"緑"</formula>
    </cfRule>
    <cfRule type="cellIs" dxfId="3769" priority="2529" stopIfTrue="1" operator="equal">
      <formula>"黄"</formula>
    </cfRule>
  </conditionalFormatting>
  <conditionalFormatting sqref="H172">
    <cfRule type="cellIs" dxfId="3768" priority="2524" stopIfTrue="1" operator="equal">
      <formula>"茶"</formula>
    </cfRule>
    <cfRule type="cellIs" dxfId="3767" priority="2525" stopIfTrue="1" operator="equal">
      <formula>"緑"</formula>
    </cfRule>
    <cfRule type="cellIs" dxfId="3766" priority="2526" stopIfTrue="1" operator="equal">
      <formula>"黄"</formula>
    </cfRule>
  </conditionalFormatting>
  <conditionalFormatting sqref="H172">
    <cfRule type="cellIs" dxfId="3765" priority="2521" stopIfTrue="1" operator="equal">
      <formula>"茶"</formula>
    </cfRule>
    <cfRule type="cellIs" dxfId="3764" priority="2522" stopIfTrue="1" operator="equal">
      <formula>"緑"</formula>
    </cfRule>
    <cfRule type="cellIs" dxfId="3763" priority="2523" stopIfTrue="1" operator="equal">
      <formula>"黄"</formula>
    </cfRule>
  </conditionalFormatting>
  <conditionalFormatting sqref="I172">
    <cfRule type="cellIs" dxfId="3762" priority="2518" stopIfTrue="1" operator="equal">
      <formula>"茶"</formula>
    </cfRule>
    <cfRule type="cellIs" dxfId="3761" priority="2519" stopIfTrue="1" operator="equal">
      <formula>"緑"</formula>
    </cfRule>
    <cfRule type="cellIs" dxfId="3760" priority="2520" stopIfTrue="1" operator="equal">
      <formula>"黄"</formula>
    </cfRule>
  </conditionalFormatting>
  <conditionalFormatting sqref="H173">
    <cfRule type="cellIs" dxfId="3759" priority="2515" stopIfTrue="1" operator="equal">
      <formula>"茶"</formula>
    </cfRule>
    <cfRule type="cellIs" dxfId="3758" priority="2516" stopIfTrue="1" operator="equal">
      <formula>"緑"</formula>
    </cfRule>
    <cfRule type="cellIs" dxfId="3757" priority="2517" stopIfTrue="1" operator="equal">
      <formula>"黄"</formula>
    </cfRule>
  </conditionalFormatting>
  <conditionalFormatting sqref="H173">
    <cfRule type="cellIs" dxfId="3756" priority="2512" stopIfTrue="1" operator="equal">
      <formula>"茶"</formula>
    </cfRule>
    <cfRule type="cellIs" dxfId="3755" priority="2513" stopIfTrue="1" operator="equal">
      <formula>"緑"</formula>
    </cfRule>
    <cfRule type="cellIs" dxfId="3754" priority="2514" stopIfTrue="1" operator="equal">
      <formula>"黄"</formula>
    </cfRule>
  </conditionalFormatting>
  <conditionalFormatting sqref="I173">
    <cfRule type="cellIs" dxfId="3753" priority="2509" stopIfTrue="1" operator="equal">
      <formula>"茶"</formula>
    </cfRule>
    <cfRule type="cellIs" dxfId="3752" priority="2510" stopIfTrue="1" operator="equal">
      <formula>"緑"</formula>
    </cfRule>
    <cfRule type="cellIs" dxfId="3751" priority="2511" stopIfTrue="1" operator="equal">
      <formula>"黄"</formula>
    </cfRule>
  </conditionalFormatting>
  <conditionalFormatting sqref="H174">
    <cfRule type="cellIs" dxfId="3750" priority="2506" stopIfTrue="1" operator="equal">
      <formula>"茶"</formula>
    </cfRule>
    <cfRule type="cellIs" dxfId="3749" priority="2507" stopIfTrue="1" operator="equal">
      <formula>"緑"</formula>
    </cfRule>
    <cfRule type="cellIs" dxfId="3748" priority="2508" stopIfTrue="1" operator="equal">
      <formula>"黄"</formula>
    </cfRule>
  </conditionalFormatting>
  <conditionalFormatting sqref="I174">
    <cfRule type="cellIs" dxfId="3747" priority="2503" stopIfTrue="1" operator="equal">
      <formula>"茶"</formula>
    </cfRule>
    <cfRule type="cellIs" dxfId="3746" priority="2504" stopIfTrue="1" operator="equal">
      <formula>"緑"</formula>
    </cfRule>
    <cfRule type="cellIs" dxfId="3745" priority="2505" stopIfTrue="1" operator="equal">
      <formula>"黄"</formula>
    </cfRule>
  </conditionalFormatting>
  <conditionalFormatting sqref="I174">
    <cfRule type="cellIs" dxfId="3744" priority="2500" stopIfTrue="1" operator="equal">
      <formula>"茶"</formula>
    </cfRule>
    <cfRule type="cellIs" dxfId="3743" priority="2501" stopIfTrue="1" operator="equal">
      <formula>"緑"</formula>
    </cfRule>
    <cfRule type="cellIs" dxfId="3742" priority="2502" stopIfTrue="1" operator="equal">
      <formula>"黄"</formula>
    </cfRule>
  </conditionalFormatting>
  <conditionalFormatting sqref="H175">
    <cfRule type="cellIs" dxfId="3741" priority="2497" stopIfTrue="1" operator="equal">
      <formula>"茶"</formula>
    </cfRule>
    <cfRule type="cellIs" dxfId="3740" priority="2498" stopIfTrue="1" operator="equal">
      <formula>"緑"</formula>
    </cfRule>
    <cfRule type="cellIs" dxfId="3739" priority="2499" stopIfTrue="1" operator="equal">
      <formula>"黄"</formula>
    </cfRule>
  </conditionalFormatting>
  <conditionalFormatting sqref="H175">
    <cfRule type="cellIs" dxfId="3738" priority="2494" stopIfTrue="1" operator="equal">
      <formula>"茶"</formula>
    </cfRule>
    <cfRule type="cellIs" dxfId="3737" priority="2495" stopIfTrue="1" operator="equal">
      <formula>"緑"</formula>
    </cfRule>
    <cfRule type="cellIs" dxfId="3736" priority="2496" stopIfTrue="1" operator="equal">
      <formula>"黄"</formula>
    </cfRule>
  </conditionalFormatting>
  <conditionalFormatting sqref="I175">
    <cfRule type="cellIs" dxfId="3735" priority="2491" stopIfTrue="1" operator="equal">
      <formula>"茶"</formula>
    </cfRule>
    <cfRule type="cellIs" dxfId="3734" priority="2492" stopIfTrue="1" operator="equal">
      <formula>"緑"</formula>
    </cfRule>
    <cfRule type="cellIs" dxfId="3733" priority="2493" stopIfTrue="1" operator="equal">
      <formula>"黄"</formula>
    </cfRule>
  </conditionalFormatting>
  <conditionalFormatting sqref="I175">
    <cfRule type="cellIs" dxfId="3732" priority="2488" stopIfTrue="1" operator="equal">
      <formula>"茶"</formula>
    </cfRule>
    <cfRule type="cellIs" dxfId="3731" priority="2489" stopIfTrue="1" operator="equal">
      <formula>"緑"</formula>
    </cfRule>
    <cfRule type="cellIs" dxfId="3730" priority="2490" stopIfTrue="1" operator="equal">
      <formula>"黄"</formula>
    </cfRule>
  </conditionalFormatting>
  <conditionalFormatting sqref="I175">
    <cfRule type="cellIs" dxfId="3729" priority="2485" stopIfTrue="1" operator="equal">
      <formula>"茶"</formula>
    </cfRule>
    <cfRule type="cellIs" dxfId="3728" priority="2486" stopIfTrue="1" operator="equal">
      <formula>"緑"</formula>
    </cfRule>
    <cfRule type="cellIs" dxfId="3727" priority="2487" stopIfTrue="1" operator="equal">
      <formula>"黄"</formula>
    </cfRule>
  </conditionalFormatting>
  <conditionalFormatting sqref="I175">
    <cfRule type="cellIs" dxfId="3726" priority="2482" stopIfTrue="1" operator="equal">
      <formula>"茶"</formula>
    </cfRule>
    <cfRule type="cellIs" dxfId="3725" priority="2483" stopIfTrue="1" operator="equal">
      <formula>"緑"</formula>
    </cfRule>
    <cfRule type="cellIs" dxfId="3724" priority="2484" stopIfTrue="1" operator="equal">
      <formula>"黄"</formula>
    </cfRule>
  </conditionalFormatting>
  <conditionalFormatting sqref="I175">
    <cfRule type="cellIs" dxfId="3723" priority="2479" stopIfTrue="1" operator="equal">
      <formula>"茶"</formula>
    </cfRule>
    <cfRule type="cellIs" dxfId="3722" priority="2480" stopIfTrue="1" operator="equal">
      <formula>"緑"</formula>
    </cfRule>
    <cfRule type="cellIs" dxfId="3721" priority="2481" stopIfTrue="1" operator="equal">
      <formula>"黄"</formula>
    </cfRule>
  </conditionalFormatting>
  <conditionalFormatting sqref="I175">
    <cfRule type="cellIs" dxfId="3720" priority="2476" stopIfTrue="1" operator="equal">
      <formula>"茶"</formula>
    </cfRule>
    <cfRule type="cellIs" dxfId="3719" priority="2477" stopIfTrue="1" operator="equal">
      <formula>"緑"</formula>
    </cfRule>
    <cfRule type="cellIs" dxfId="3718" priority="2478" stopIfTrue="1" operator="equal">
      <formula>"黄"</formula>
    </cfRule>
  </conditionalFormatting>
  <conditionalFormatting sqref="H176">
    <cfRule type="cellIs" dxfId="3717" priority="2473" stopIfTrue="1" operator="equal">
      <formula>"茶"</formula>
    </cfRule>
    <cfRule type="cellIs" dxfId="3716" priority="2474" stopIfTrue="1" operator="equal">
      <formula>"緑"</formula>
    </cfRule>
    <cfRule type="cellIs" dxfId="3715" priority="2475" stopIfTrue="1" operator="equal">
      <formula>"黄"</formula>
    </cfRule>
  </conditionalFormatting>
  <conditionalFormatting sqref="H176">
    <cfRule type="cellIs" dxfId="3714" priority="2470" stopIfTrue="1" operator="equal">
      <formula>"茶"</formula>
    </cfRule>
    <cfRule type="cellIs" dxfId="3713" priority="2471" stopIfTrue="1" operator="equal">
      <formula>"緑"</formula>
    </cfRule>
    <cfRule type="cellIs" dxfId="3712" priority="2472" stopIfTrue="1" operator="equal">
      <formula>"黄"</formula>
    </cfRule>
  </conditionalFormatting>
  <conditionalFormatting sqref="H176">
    <cfRule type="cellIs" dxfId="3711" priority="2467" stopIfTrue="1" operator="equal">
      <formula>"茶"</formula>
    </cfRule>
    <cfRule type="cellIs" dxfId="3710" priority="2468" stopIfTrue="1" operator="equal">
      <formula>"緑"</formula>
    </cfRule>
    <cfRule type="cellIs" dxfId="3709" priority="2469" stopIfTrue="1" operator="equal">
      <formula>"黄"</formula>
    </cfRule>
  </conditionalFormatting>
  <conditionalFormatting sqref="H176">
    <cfRule type="cellIs" dxfId="3708" priority="2464" stopIfTrue="1" operator="equal">
      <formula>"茶"</formula>
    </cfRule>
    <cfRule type="cellIs" dxfId="3707" priority="2465" stopIfTrue="1" operator="equal">
      <formula>"緑"</formula>
    </cfRule>
    <cfRule type="cellIs" dxfId="3706" priority="2466" stopIfTrue="1" operator="equal">
      <formula>"黄"</formula>
    </cfRule>
  </conditionalFormatting>
  <conditionalFormatting sqref="H176">
    <cfRule type="cellIs" dxfId="3705" priority="2461" stopIfTrue="1" operator="equal">
      <formula>"茶"</formula>
    </cfRule>
    <cfRule type="cellIs" dxfId="3704" priority="2462" stopIfTrue="1" operator="equal">
      <formula>"緑"</formula>
    </cfRule>
    <cfRule type="cellIs" dxfId="3703" priority="2463" stopIfTrue="1" operator="equal">
      <formula>"黄"</formula>
    </cfRule>
  </conditionalFormatting>
  <conditionalFormatting sqref="H176">
    <cfRule type="cellIs" dxfId="3702" priority="2458" stopIfTrue="1" operator="equal">
      <formula>"茶"</formula>
    </cfRule>
    <cfRule type="cellIs" dxfId="3701" priority="2459" stopIfTrue="1" operator="equal">
      <formula>"緑"</formula>
    </cfRule>
    <cfRule type="cellIs" dxfId="3700" priority="2460" stopIfTrue="1" operator="equal">
      <formula>"黄"</formula>
    </cfRule>
  </conditionalFormatting>
  <conditionalFormatting sqref="I176">
    <cfRule type="cellIs" dxfId="3699" priority="2455" stopIfTrue="1" operator="equal">
      <formula>"茶"</formula>
    </cfRule>
    <cfRule type="cellIs" dxfId="3698" priority="2456" stopIfTrue="1" operator="equal">
      <formula>"緑"</formula>
    </cfRule>
    <cfRule type="cellIs" dxfId="3697" priority="2457" stopIfTrue="1" operator="equal">
      <formula>"黄"</formula>
    </cfRule>
  </conditionalFormatting>
  <conditionalFormatting sqref="I176">
    <cfRule type="cellIs" dxfId="3696" priority="2452" stopIfTrue="1" operator="equal">
      <formula>"茶"</formula>
    </cfRule>
    <cfRule type="cellIs" dxfId="3695" priority="2453" stopIfTrue="1" operator="equal">
      <formula>"緑"</formula>
    </cfRule>
    <cfRule type="cellIs" dxfId="3694" priority="2454" stopIfTrue="1" operator="equal">
      <formula>"黄"</formula>
    </cfRule>
  </conditionalFormatting>
  <conditionalFormatting sqref="H177">
    <cfRule type="cellIs" dxfId="3693" priority="2449" stopIfTrue="1" operator="equal">
      <formula>"茶"</formula>
    </cfRule>
    <cfRule type="cellIs" dxfId="3692" priority="2450" stopIfTrue="1" operator="equal">
      <formula>"緑"</formula>
    </cfRule>
    <cfRule type="cellIs" dxfId="3691" priority="2451" stopIfTrue="1" operator="equal">
      <formula>"黄"</formula>
    </cfRule>
  </conditionalFormatting>
  <conditionalFormatting sqref="H177:I177">
    <cfRule type="cellIs" dxfId="3690" priority="2446" stopIfTrue="1" operator="equal">
      <formula>"茶"</formula>
    </cfRule>
    <cfRule type="cellIs" dxfId="3689" priority="2447" stopIfTrue="1" operator="equal">
      <formula>"緑"</formula>
    </cfRule>
    <cfRule type="cellIs" dxfId="3688" priority="2448" stopIfTrue="1" operator="equal">
      <formula>"黄"</formula>
    </cfRule>
  </conditionalFormatting>
  <conditionalFormatting sqref="H178">
    <cfRule type="cellIs" dxfId="3687" priority="2443" stopIfTrue="1" operator="equal">
      <formula>"茶"</formula>
    </cfRule>
    <cfRule type="cellIs" dxfId="3686" priority="2444" stopIfTrue="1" operator="equal">
      <formula>"緑"</formula>
    </cfRule>
    <cfRule type="cellIs" dxfId="3685" priority="2445" stopIfTrue="1" operator="equal">
      <formula>"黄"</formula>
    </cfRule>
  </conditionalFormatting>
  <conditionalFormatting sqref="H178">
    <cfRule type="cellIs" dxfId="3684" priority="2440" stopIfTrue="1" operator="equal">
      <formula>"茶"</formula>
    </cfRule>
    <cfRule type="cellIs" dxfId="3683" priority="2441" stopIfTrue="1" operator="equal">
      <formula>"緑"</formula>
    </cfRule>
    <cfRule type="cellIs" dxfId="3682" priority="2442" stopIfTrue="1" operator="equal">
      <formula>"黄"</formula>
    </cfRule>
  </conditionalFormatting>
  <conditionalFormatting sqref="I178">
    <cfRule type="cellIs" dxfId="3681" priority="2437" stopIfTrue="1" operator="equal">
      <formula>"茶"</formula>
    </cfRule>
    <cfRule type="cellIs" dxfId="3680" priority="2438" stopIfTrue="1" operator="equal">
      <formula>"緑"</formula>
    </cfRule>
    <cfRule type="cellIs" dxfId="3679" priority="2439" stopIfTrue="1" operator="equal">
      <formula>"黄"</formula>
    </cfRule>
  </conditionalFormatting>
  <conditionalFormatting sqref="I178">
    <cfRule type="cellIs" dxfId="3678" priority="2434" stopIfTrue="1" operator="equal">
      <formula>"茶"</formula>
    </cfRule>
    <cfRule type="cellIs" dxfId="3677" priority="2435" stopIfTrue="1" operator="equal">
      <formula>"緑"</formula>
    </cfRule>
    <cfRule type="cellIs" dxfId="3676" priority="2436" stopIfTrue="1" operator="equal">
      <formula>"黄"</formula>
    </cfRule>
  </conditionalFormatting>
  <conditionalFormatting sqref="H179">
    <cfRule type="cellIs" dxfId="3675" priority="2431" stopIfTrue="1" operator="equal">
      <formula>"茶"</formula>
    </cfRule>
    <cfRule type="cellIs" dxfId="3674" priority="2432" stopIfTrue="1" operator="equal">
      <formula>"緑"</formula>
    </cfRule>
    <cfRule type="cellIs" dxfId="3673" priority="2433" stopIfTrue="1" operator="equal">
      <formula>"黄"</formula>
    </cfRule>
  </conditionalFormatting>
  <conditionalFormatting sqref="I179">
    <cfRule type="cellIs" dxfId="3672" priority="2428" stopIfTrue="1" operator="equal">
      <formula>"茶"</formula>
    </cfRule>
    <cfRule type="cellIs" dxfId="3671" priority="2429" stopIfTrue="1" operator="equal">
      <formula>"緑"</formula>
    </cfRule>
    <cfRule type="cellIs" dxfId="3670" priority="2430" stopIfTrue="1" operator="equal">
      <formula>"黄"</formula>
    </cfRule>
  </conditionalFormatting>
  <conditionalFormatting sqref="H180">
    <cfRule type="cellIs" dxfId="3669" priority="2425" stopIfTrue="1" operator="equal">
      <formula>"茶"</formula>
    </cfRule>
    <cfRule type="cellIs" dxfId="3668" priority="2426" stopIfTrue="1" operator="equal">
      <formula>"緑"</formula>
    </cfRule>
    <cfRule type="cellIs" dxfId="3667" priority="2427" stopIfTrue="1" operator="equal">
      <formula>"黄"</formula>
    </cfRule>
  </conditionalFormatting>
  <conditionalFormatting sqref="H180">
    <cfRule type="cellIs" dxfId="3666" priority="2422" stopIfTrue="1" operator="equal">
      <formula>"茶"</formula>
    </cfRule>
    <cfRule type="cellIs" dxfId="3665" priority="2423" stopIfTrue="1" operator="equal">
      <formula>"緑"</formula>
    </cfRule>
    <cfRule type="cellIs" dxfId="3664" priority="2424" stopIfTrue="1" operator="equal">
      <formula>"黄"</formula>
    </cfRule>
  </conditionalFormatting>
  <conditionalFormatting sqref="I180">
    <cfRule type="cellIs" dxfId="3663" priority="2419" stopIfTrue="1" operator="equal">
      <formula>"茶"</formula>
    </cfRule>
    <cfRule type="cellIs" dxfId="3662" priority="2420" stopIfTrue="1" operator="equal">
      <formula>"緑"</formula>
    </cfRule>
    <cfRule type="cellIs" dxfId="3661" priority="2421" stopIfTrue="1" operator="equal">
      <formula>"黄"</formula>
    </cfRule>
  </conditionalFormatting>
  <conditionalFormatting sqref="H181">
    <cfRule type="cellIs" dxfId="3660" priority="2416" stopIfTrue="1" operator="equal">
      <formula>"茶"</formula>
    </cfRule>
    <cfRule type="cellIs" dxfId="3659" priority="2417" stopIfTrue="1" operator="equal">
      <formula>"緑"</formula>
    </cfRule>
    <cfRule type="cellIs" dxfId="3658" priority="2418" stopIfTrue="1" operator="equal">
      <formula>"黄"</formula>
    </cfRule>
  </conditionalFormatting>
  <conditionalFormatting sqref="H181">
    <cfRule type="cellIs" dxfId="3657" priority="2413" stopIfTrue="1" operator="equal">
      <formula>"茶"</formula>
    </cfRule>
    <cfRule type="cellIs" dxfId="3656" priority="2414" stopIfTrue="1" operator="equal">
      <formula>"緑"</formula>
    </cfRule>
    <cfRule type="cellIs" dxfId="3655" priority="2415" stopIfTrue="1" operator="equal">
      <formula>"黄"</formula>
    </cfRule>
  </conditionalFormatting>
  <conditionalFormatting sqref="I181">
    <cfRule type="cellIs" dxfId="3654" priority="2410" stopIfTrue="1" operator="equal">
      <formula>"茶"</formula>
    </cfRule>
    <cfRule type="cellIs" dxfId="3653" priority="2411" stopIfTrue="1" operator="equal">
      <formula>"緑"</formula>
    </cfRule>
    <cfRule type="cellIs" dxfId="3652" priority="2412" stopIfTrue="1" operator="equal">
      <formula>"黄"</formula>
    </cfRule>
  </conditionalFormatting>
  <conditionalFormatting sqref="H182">
    <cfRule type="cellIs" dxfId="3651" priority="2407" stopIfTrue="1" operator="equal">
      <formula>"茶"</formula>
    </cfRule>
    <cfRule type="cellIs" dxfId="3650" priority="2408" stopIfTrue="1" operator="equal">
      <formula>"緑"</formula>
    </cfRule>
    <cfRule type="cellIs" dxfId="3649" priority="2409" stopIfTrue="1" operator="equal">
      <formula>"黄"</formula>
    </cfRule>
  </conditionalFormatting>
  <conditionalFormatting sqref="I182">
    <cfRule type="cellIs" dxfId="3648" priority="2404" stopIfTrue="1" operator="equal">
      <formula>"茶"</formula>
    </cfRule>
    <cfRule type="cellIs" dxfId="3647" priority="2405" stopIfTrue="1" operator="equal">
      <formula>"緑"</formula>
    </cfRule>
    <cfRule type="cellIs" dxfId="3646" priority="2406" stopIfTrue="1" operator="equal">
      <formula>"黄"</formula>
    </cfRule>
  </conditionalFormatting>
  <conditionalFormatting sqref="H183">
    <cfRule type="cellIs" dxfId="3645" priority="2401" stopIfTrue="1" operator="equal">
      <formula>"茶"</formula>
    </cfRule>
    <cfRule type="cellIs" dxfId="3644" priority="2402" stopIfTrue="1" operator="equal">
      <formula>"緑"</formula>
    </cfRule>
    <cfRule type="cellIs" dxfId="3643" priority="2403" stopIfTrue="1" operator="equal">
      <formula>"黄"</formula>
    </cfRule>
  </conditionalFormatting>
  <conditionalFormatting sqref="I183">
    <cfRule type="cellIs" dxfId="3642" priority="2398" stopIfTrue="1" operator="equal">
      <formula>"茶"</formula>
    </cfRule>
    <cfRule type="cellIs" dxfId="3641" priority="2399" stopIfTrue="1" operator="equal">
      <formula>"緑"</formula>
    </cfRule>
    <cfRule type="cellIs" dxfId="3640" priority="2400" stopIfTrue="1" operator="equal">
      <formula>"黄"</formula>
    </cfRule>
  </conditionalFormatting>
  <conditionalFormatting sqref="H184:H185">
    <cfRule type="cellIs" dxfId="3639" priority="2395" stopIfTrue="1" operator="equal">
      <formula>"茶"</formula>
    </cfRule>
    <cfRule type="cellIs" dxfId="3638" priority="2396" stopIfTrue="1" operator="equal">
      <formula>"緑"</formula>
    </cfRule>
    <cfRule type="cellIs" dxfId="3637" priority="2397" stopIfTrue="1" operator="equal">
      <formula>"黄"</formula>
    </cfRule>
  </conditionalFormatting>
  <conditionalFormatting sqref="H184:H185">
    <cfRule type="cellIs" dxfId="3636" priority="2392" stopIfTrue="1" operator="equal">
      <formula>"茶"</formula>
    </cfRule>
    <cfRule type="cellIs" dxfId="3635" priority="2393" stopIfTrue="1" operator="equal">
      <formula>"緑"</formula>
    </cfRule>
    <cfRule type="cellIs" dxfId="3634" priority="2394" stopIfTrue="1" operator="equal">
      <formula>"黄"</formula>
    </cfRule>
  </conditionalFormatting>
  <conditionalFormatting sqref="I184:I185">
    <cfRule type="cellIs" dxfId="3633" priority="2389" stopIfTrue="1" operator="equal">
      <formula>"茶"</formula>
    </cfRule>
    <cfRule type="cellIs" dxfId="3632" priority="2390" stopIfTrue="1" operator="equal">
      <formula>"緑"</formula>
    </cfRule>
    <cfRule type="cellIs" dxfId="3631" priority="2391" stopIfTrue="1" operator="equal">
      <formula>"黄"</formula>
    </cfRule>
  </conditionalFormatting>
  <conditionalFormatting sqref="I184:I185">
    <cfRule type="cellIs" dxfId="3630" priority="2386" stopIfTrue="1" operator="equal">
      <formula>"茶"</formula>
    </cfRule>
    <cfRule type="cellIs" dxfId="3629" priority="2387" stopIfTrue="1" operator="equal">
      <formula>"緑"</formula>
    </cfRule>
    <cfRule type="cellIs" dxfId="3628" priority="2388" stopIfTrue="1" operator="equal">
      <formula>"黄"</formula>
    </cfRule>
  </conditionalFormatting>
  <conditionalFormatting sqref="I184:I185">
    <cfRule type="cellIs" dxfId="3627" priority="2383" stopIfTrue="1" operator="equal">
      <formula>"茶"</formula>
    </cfRule>
    <cfRule type="cellIs" dxfId="3626" priority="2384" stopIfTrue="1" operator="equal">
      <formula>"緑"</formula>
    </cfRule>
    <cfRule type="cellIs" dxfId="3625" priority="2385" stopIfTrue="1" operator="equal">
      <formula>"黄"</formula>
    </cfRule>
  </conditionalFormatting>
  <conditionalFormatting sqref="I184:I185">
    <cfRule type="cellIs" dxfId="3624" priority="2380" stopIfTrue="1" operator="equal">
      <formula>"茶"</formula>
    </cfRule>
    <cfRule type="cellIs" dxfId="3623" priority="2381" stopIfTrue="1" operator="equal">
      <formula>"緑"</formula>
    </cfRule>
    <cfRule type="cellIs" dxfId="3622" priority="2382" stopIfTrue="1" operator="equal">
      <formula>"黄"</formula>
    </cfRule>
  </conditionalFormatting>
  <conditionalFormatting sqref="I184:I185">
    <cfRule type="cellIs" dxfId="3621" priority="2377" stopIfTrue="1" operator="equal">
      <formula>"茶"</formula>
    </cfRule>
    <cfRule type="cellIs" dxfId="3620" priority="2378" stopIfTrue="1" operator="equal">
      <formula>"緑"</formula>
    </cfRule>
    <cfRule type="cellIs" dxfId="3619" priority="2379" stopIfTrue="1" operator="equal">
      <formula>"黄"</formula>
    </cfRule>
  </conditionalFormatting>
  <conditionalFormatting sqref="I184:I185">
    <cfRule type="cellIs" dxfId="3618" priority="2374" stopIfTrue="1" operator="equal">
      <formula>"茶"</formula>
    </cfRule>
    <cfRule type="cellIs" dxfId="3617" priority="2375" stopIfTrue="1" operator="equal">
      <formula>"緑"</formula>
    </cfRule>
    <cfRule type="cellIs" dxfId="3616" priority="2376" stopIfTrue="1" operator="equal">
      <formula>"黄"</formula>
    </cfRule>
  </conditionalFormatting>
  <conditionalFormatting sqref="H186">
    <cfRule type="cellIs" dxfId="3615" priority="2371" stopIfTrue="1" operator="equal">
      <formula>"茶"</formula>
    </cfRule>
    <cfRule type="cellIs" dxfId="3614" priority="2372" stopIfTrue="1" operator="equal">
      <formula>"緑"</formula>
    </cfRule>
    <cfRule type="cellIs" dxfId="3613" priority="2373" stopIfTrue="1" operator="equal">
      <formula>"黄"</formula>
    </cfRule>
  </conditionalFormatting>
  <conditionalFormatting sqref="H186">
    <cfRule type="cellIs" dxfId="3612" priority="2368" stopIfTrue="1" operator="equal">
      <formula>"茶"</formula>
    </cfRule>
    <cfRule type="cellIs" dxfId="3611" priority="2369" stopIfTrue="1" operator="equal">
      <formula>"緑"</formula>
    </cfRule>
    <cfRule type="cellIs" dxfId="3610" priority="2370" stopIfTrue="1" operator="equal">
      <formula>"黄"</formula>
    </cfRule>
  </conditionalFormatting>
  <conditionalFormatting sqref="I186">
    <cfRule type="cellIs" dxfId="3609" priority="2365" stopIfTrue="1" operator="equal">
      <formula>"茶"</formula>
    </cfRule>
    <cfRule type="cellIs" dxfId="3608" priority="2366" stopIfTrue="1" operator="equal">
      <formula>"緑"</formula>
    </cfRule>
    <cfRule type="cellIs" dxfId="3607" priority="2367" stopIfTrue="1" operator="equal">
      <formula>"黄"</formula>
    </cfRule>
  </conditionalFormatting>
  <conditionalFormatting sqref="H187">
    <cfRule type="cellIs" dxfId="3606" priority="2362" stopIfTrue="1" operator="equal">
      <formula>"茶"</formula>
    </cfRule>
    <cfRule type="cellIs" dxfId="3605" priority="2363" stopIfTrue="1" operator="equal">
      <formula>"緑"</formula>
    </cfRule>
    <cfRule type="cellIs" dxfId="3604" priority="2364" stopIfTrue="1" operator="equal">
      <formula>"黄"</formula>
    </cfRule>
  </conditionalFormatting>
  <conditionalFormatting sqref="I187">
    <cfRule type="cellIs" dxfId="3603" priority="2359" stopIfTrue="1" operator="equal">
      <formula>"茶"</formula>
    </cfRule>
    <cfRule type="cellIs" dxfId="3602" priority="2360" stopIfTrue="1" operator="equal">
      <formula>"緑"</formula>
    </cfRule>
    <cfRule type="cellIs" dxfId="3601" priority="2361" stopIfTrue="1" operator="equal">
      <formula>"黄"</formula>
    </cfRule>
  </conditionalFormatting>
  <conditionalFormatting sqref="I187">
    <cfRule type="cellIs" dxfId="3600" priority="2356" stopIfTrue="1" operator="equal">
      <formula>"茶"</formula>
    </cfRule>
    <cfRule type="cellIs" dxfId="3599" priority="2357" stopIfTrue="1" operator="equal">
      <formula>"緑"</formula>
    </cfRule>
    <cfRule type="cellIs" dxfId="3598" priority="2358" stopIfTrue="1" operator="equal">
      <formula>"黄"</formula>
    </cfRule>
  </conditionalFormatting>
  <conditionalFormatting sqref="H188">
    <cfRule type="cellIs" dxfId="3597" priority="2353" stopIfTrue="1" operator="equal">
      <formula>"茶"</formula>
    </cfRule>
    <cfRule type="cellIs" dxfId="3596" priority="2354" stopIfTrue="1" operator="equal">
      <formula>"緑"</formula>
    </cfRule>
    <cfRule type="cellIs" dxfId="3595" priority="2355" stopIfTrue="1" operator="equal">
      <formula>"黄"</formula>
    </cfRule>
  </conditionalFormatting>
  <conditionalFormatting sqref="I188">
    <cfRule type="cellIs" dxfId="3594" priority="2350" stopIfTrue="1" operator="equal">
      <formula>"茶"</formula>
    </cfRule>
    <cfRule type="cellIs" dxfId="3593" priority="2351" stopIfTrue="1" operator="equal">
      <formula>"緑"</formula>
    </cfRule>
    <cfRule type="cellIs" dxfId="3592" priority="2352" stopIfTrue="1" operator="equal">
      <formula>"黄"</formula>
    </cfRule>
  </conditionalFormatting>
  <conditionalFormatting sqref="I188">
    <cfRule type="cellIs" dxfId="3591" priority="2347" stopIfTrue="1" operator="equal">
      <formula>"茶"</formula>
    </cfRule>
    <cfRule type="cellIs" dxfId="3590" priority="2348" stopIfTrue="1" operator="equal">
      <formula>"緑"</formula>
    </cfRule>
    <cfRule type="cellIs" dxfId="3589" priority="2349" stopIfTrue="1" operator="equal">
      <formula>"黄"</formula>
    </cfRule>
  </conditionalFormatting>
  <conditionalFormatting sqref="I188">
    <cfRule type="cellIs" dxfId="3588" priority="2344" stopIfTrue="1" operator="equal">
      <formula>"茶"</formula>
    </cfRule>
    <cfRule type="cellIs" dxfId="3587" priority="2345" stopIfTrue="1" operator="equal">
      <formula>"緑"</formula>
    </cfRule>
    <cfRule type="cellIs" dxfId="3586" priority="2346" stopIfTrue="1" operator="equal">
      <formula>"黄"</formula>
    </cfRule>
  </conditionalFormatting>
  <conditionalFormatting sqref="I188">
    <cfRule type="cellIs" dxfId="3585" priority="2341" stopIfTrue="1" operator="equal">
      <formula>"茶"</formula>
    </cfRule>
    <cfRule type="cellIs" dxfId="3584" priority="2342" stopIfTrue="1" operator="equal">
      <formula>"緑"</formula>
    </cfRule>
    <cfRule type="cellIs" dxfId="3583" priority="2343" stopIfTrue="1" operator="equal">
      <formula>"黄"</formula>
    </cfRule>
  </conditionalFormatting>
  <conditionalFormatting sqref="I188">
    <cfRule type="cellIs" dxfId="3582" priority="2338" stopIfTrue="1" operator="equal">
      <formula>"茶"</formula>
    </cfRule>
    <cfRule type="cellIs" dxfId="3581" priority="2339" stopIfTrue="1" operator="equal">
      <formula>"緑"</formula>
    </cfRule>
    <cfRule type="cellIs" dxfId="3580" priority="2340" stopIfTrue="1" operator="equal">
      <formula>"黄"</formula>
    </cfRule>
  </conditionalFormatting>
  <conditionalFormatting sqref="I188">
    <cfRule type="cellIs" dxfId="3579" priority="2335" stopIfTrue="1" operator="equal">
      <formula>"茶"</formula>
    </cfRule>
    <cfRule type="cellIs" dxfId="3578" priority="2336" stopIfTrue="1" operator="equal">
      <formula>"緑"</formula>
    </cfRule>
    <cfRule type="cellIs" dxfId="3577" priority="2337" stopIfTrue="1" operator="equal">
      <formula>"黄"</formula>
    </cfRule>
  </conditionalFormatting>
  <conditionalFormatting sqref="I189">
    <cfRule type="cellIs" dxfId="3576" priority="2332" stopIfTrue="1" operator="equal">
      <formula>"茶"</formula>
    </cfRule>
    <cfRule type="cellIs" dxfId="3575" priority="2333" stopIfTrue="1" operator="equal">
      <formula>"緑"</formula>
    </cfRule>
    <cfRule type="cellIs" dxfId="3574" priority="2334" stopIfTrue="1" operator="equal">
      <formula>"黄"</formula>
    </cfRule>
  </conditionalFormatting>
  <conditionalFormatting sqref="I189">
    <cfRule type="cellIs" dxfId="3573" priority="2329" stopIfTrue="1" operator="equal">
      <formula>"茶"</formula>
    </cfRule>
    <cfRule type="cellIs" dxfId="3572" priority="2330" stopIfTrue="1" operator="equal">
      <formula>"緑"</formula>
    </cfRule>
    <cfRule type="cellIs" dxfId="3571" priority="2331" stopIfTrue="1" operator="equal">
      <formula>"黄"</formula>
    </cfRule>
  </conditionalFormatting>
  <conditionalFormatting sqref="H189">
    <cfRule type="cellIs" dxfId="3570" priority="2326" stopIfTrue="1" operator="equal">
      <formula>"茶"</formula>
    </cfRule>
    <cfRule type="cellIs" dxfId="3569" priority="2327" stopIfTrue="1" operator="equal">
      <formula>"緑"</formula>
    </cfRule>
    <cfRule type="cellIs" dxfId="3568" priority="2328" stopIfTrue="1" operator="equal">
      <formula>"黄"</formula>
    </cfRule>
  </conditionalFormatting>
  <conditionalFormatting sqref="H190:H191">
    <cfRule type="cellIs" dxfId="3567" priority="2323" stopIfTrue="1" operator="equal">
      <formula>"茶"</formula>
    </cfRule>
    <cfRule type="cellIs" dxfId="3566" priority="2324" stopIfTrue="1" operator="equal">
      <formula>"緑"</formula>
    </cfRule>
    <cfRule type="cellIs" dxfId="3565" priority="2325" stopIfTrue="1" operator="equal">
      <formula>"黄"</formula>
    </cfRule>
  </conditionalFormatting>
  <conditionalFormatting sqref="H190:H191">
    <cfRule type="cellIs" dxfId="3564" priority="2320" stopIfTrue="1" operator="equal">
      <formula>"茶"</formula>
    </cfRule>
    <cfRule type="cellIs" dxfId="3563" priority="2321" stopIfTrue="1" operator="equal">
      <formula>"緑"</formula>
    </cfRule>
    <cfRule type="cellIs" dxfId="3562" priority="2322" stopIfTrue="1" operator="equal">
      <formula>"黄"</formula>
    </cfRule>
  </conditionalFormatting>
  <conditionalFormatting sqref="I190:I191">
    <cfRule type="cellIs" dxfId="3561" priority="2317" stopIfTrue="1" operator="equal">
      <formula>"茶"</formula>
    </cfRule>
    <cfRule type="cellIs" dxfId="3560" priority="2318" stopIfTrue="1" operator="equal">
      <formula>"緑"</formula>
    </cfRule>
    <cfRule type="cellIs" dxfId="3559" priority="2319" stopIfTrue="1" operator="equal">
      <formula>"黄"</formula>
    </cfRule>
  </conditionalFormatting>
  <conditionalFormatting sqref="H192">
    <cfRule type="cellIs" dxfId="3558" priority="2314" stopIfTrue="1" operator="equal">
      <formula>"茶"</formula>
    </cfRule>
    <cfRule type="cellIs" dxfId="3557" priority="2315" stopIfTrue="1" operator="equal">
      <formula>"緑"</formula>
    </cfRule>
    <cfRule type="cellIs" dxfId="3556" priority="2316" stopIfTrue="1" operator="equal">
      <formula>"黄"</formula>
    </cfRule>
  </conditionalFormatting>
  <conditionalFormatting sqref="H192">
    <cfRule type="cellIs" dxfId="3555" priority="2311" stopIfTrue="1" operator="equal">
      <formula>"茶"</formula>
    </cfRule>
    <cfRule type="cellIs" dxfId="3554" priority="2312" stopIfTrue="1" operator="equal">
      <formula>"緑"</formula>
    </cfRule>
    <cfRule type="cellIs" dxfId="3553" priority="2313" stopIfTrue="1" operator="equal">
      <formula>"黄"</formula>
    </cfRule>
  </conditionalFormatting>
  <conditionalFormatting sqref="H192">
    <cfRule type="cellIs" dxfId="3552" priority="2308" stopIfTrue="1" operator="equal">
      <formula>"茶"</formula>
    </cfRule>
    <cfRule type="cellIs" dxfId="3551" priority="2309" stopIfTrue="1" operator="equal">
      <formula>"緑"</formula>
    </cfRule>
    <cfRule type="cellIs" dxfId="3550" priority="2310" stopIfTrue="1" operator="equal">
      <formula>"黄"</formula>
    </cfRule>
  </conditionalFormatting>
  <conditionalFormatting sqref="H192">
    <cfRule type="cellIs" dxfId="3549" priority="2305" stopIfTrue="1" operator="equal">
      <formula>"茶"</formula>
    </cfRule>
    <cfRule type="cellIs" dxfId="3548" priority="2306" stopIfTrue="1" operator="equal">
      <formula>"緑"</formula>
    </cfRule>
    <cfRule type="cellIs" dxfId="3547" priority="2307" stopIfTrue="1" operator="equal">
      <formula>"黄"</formula>
    </cfRule>
  </conditionalFormatting>
  <conditionalFormatting sqref="H192">
    <cfRule type="cellIs" dxfId="3546" priority="2302" stopIfTrue="1" operator="equal">
      <formula>"茶"</formula>
    </cfRule>
    <cfRule type="cellIs" dxfId="3545" priority="2303" stopIfTrue="1" operator="equal">
      <formula>"緑"</formula>
    </cfRule>
    <cfRule type="cellIs" dxfId="3544" priority="2304" stopIfTrue="1" operator="equal">
      <formula>"黄"</formula>
    </cfRule>
  </conditionalFormatting>
  <conditionalFormatting sqref="H192">
    <cfRule type="cellIs" dxfId="3543" priority="2299" stopIfTrue="1" operator="equal">
      <formula>"茶"</formula>
    </cfRule>
    <cfRule type="cellIs" dxfId="3542" priority="2300" stopIfTrue="1" operator="equal">
      <formula>"緑"</formula>
    </cfRule>
    <cfRule type="cellIs" dxfId="3541" priority="2301" stopIfTrue="1" operator="equal">
      <formula>"黄"</formula>
    </cfRule>
  </conditionalFormatting>
  <conditionalFormatting sqref="I192">
    <cfRule type="cellIs" dxfId="3540" priority="2296" stopIfTrue="1" operator="equal">
      <formula>"茶"</formula>
    </cfRule>
    <cfRule type="cellIs" dxfId="3539" priority="2297" stopIfTrue="1" operator="equal">
      <formula>"緑"</formula>
    </cfRule>
    <cfRule type="cellIs" dxfId="3538" priority="2298" stopIfTrue="1" operator="equal">
      <formula>"黄"</formula>
    </cfRule>
  </conditionalFormatting>
  <conditionalFormatting sqref="I192">
    <cfRule type="cellIs" dxfId="3537" priority="2293" stopIfTrue="1" operator="equal">
      <formula>"茶"</formula>
    </cfRule>
    <cfRule type="cellIs" dxfId="3536" priority="2294" stopIfTrue="1" operator="equal">
      <formula>"緑"</formula>
    </cfRule>
    <cfRule type="cellIs" dxfId="3535" priority="2295" stopIfTrue="1" operator="equal">
      <formula>"黄"</formula>
    </cfRule>
  </conditionalFormatting>
  <conditionalFormatting sqref="I193">
    <cfRule type="cellIs" dxfId="3534" priority="2290" stopIfTrue="1" operator="equal">
      <formula>"茶"</formula>
    </cfRule>
    <cfRule type="cellIs" dxfId="3533" priority="2291" stopIfTrue="1" operator="equal">
      <formula>"緑"</formula>
    </cfRule>
    <cfRule type="cellIs" dxfId="3532" priority="2292" stopIfTrue="1" operator="equal">
      <formula>"黄"</formula>
    </cfRule>
  </conditionalFormatting>
  <conditionalFormatting sqref="I193">
    <cfRule type="cellIs" dxfId="3531" priority="2287" stopIfTrue="1" operator="equal">
      <formula>"茶"</formula>
    </cfRule>
    <cfRule type="cellIs" dxfId="3530" priority="2288" stopIfTrue="1" operator="equal">
      <formula>"緑"</formula>
    </cfRule>
    <cfRule type="cellIs" dxfId="3529" priority="2289" stopIfTrue="1" operator="equal">
      <formula>"黄"</formula>
    </cfRule>
  </conditionalFormatting>
  <conditionalFormatting sqref="H193">
    <cfRule type="cellIs" dxfId="3528" priority="2284" stopIfTrue="1" operator="equal">
      <formula>"茶"</formula>
    </cfRule>
    <cfRule type="cellIs" dxfId="3527" priority="2285" stopIfTrue="1" operator="equal">
      <formula>"緑"</formula>
    </cfRule>
    <cfRule type="cellIs" dxfId="3526" priority="2286" stopIfTrue="1" operator="equal">
      <formula>"黄"</formula>
    </cfRule>
  </conditionalFormatting>
  <conditionalFormatting sqref="H194">
    <cfRule type="cellIs" dxfId="3525" priority="2281" stopIfTrue="1" operator="equal">
      <formula>"茶"</formula>
    </cfRule>
    <cfRule type="cellIs" dxfId="3524" priority="2282" stopIfTrue="1" operator="equal">
      <formula>"緑"</formula>
    </cfRule>
    <cfRule type="cellIs" dxfId="3523" priority="2283" stopIfTrue="1" operator="equal">
      <formula>"黄"</formula>
    </cfRule>
  </conditionalFormatting>
  <conditionalFormatting sqref="H194">
    <cfRule type="cellIs" dxfId="3522" priority="2278" stopIfTrue="1" operator="equal">
      <formula>"茶"</formula>
    </cfRule>
    <cfRule type="cellIs" dxfId="3521" priority="2279" stopIfTrue="1" operator="equal">
      <formula>"緑"</formula>
    </cfRule>
    <cfRule type="cellIs" dxfId="3520" priority="2280" stopIfTrue="1" operator="equal">
      <formula>"黄"</formula>
    </cfRule>
  </conditionalFormatting>
  <conditionalFormatting sqref="H194">
    <cfRule type="cellIs" dxfId="3519" priority="2275" stopIfTrue="1" operator="equal">
      <formula>"茶"</formula>
    </cfRule>
    <cfRule type="cellIs" dxfId="3518" priority="2276" stopIfTrue="1" operator="equal">
      <formula>"緑"</formula>
    </cfRule>
    <cfRule type="cellIs" dxfId="3517" priority="2277" stopIfTrue="1" operator="equal">
      <formula>"黄"</formula>
    </cfRule>
  </conditionalFormatting>
  <conditionalFormatting sqref="H194">
    <cfRule type="cellIs" dxfId="3516" priority="2272" stopIfTrue="1" operator="equal">
      <formula>"茶"</formula>
    </cfRule>
    <cfRule type="cellIs" dxfId="3515" priority="2273" stopIfTrue="1" operator="equal">
      <formula>"緑"</formula>
    </cfRule>
    <cfRule type="cellIs" dxfId="3514" priority="2274" stopIfTrue="1" operator="equal">
      <formula>"黄"</formula>
    </cfRule>
  </conditionalFormatting>
  <conditionalFormatting sqref="H194">
    <cfRule type="cellIs" dxfId="3513" priority="2269" stopIfTrue="1" operator="equal">
      <formula>"茶"</formula>
    </cfRule>
    <cfRule type="cellIs" dxfId="3512" priority="2270" stopIfTrue="1" operator="equal">
      <formula>"緑"</formula>
    </cfRule>
    <cfRule type="cellIs" dxfId="3511" priority="2271" stopIfTrue="1" operator="equal">
      <formula>"黄"</formula>
    </cfRule>
  </conditionalFormatting>
  <conditionalFormatting sqref="H194">
    <cfRule type="cellIs" dxfId="3510" priority="2266" stopIfTrue="1" operator="equal">
      <formula>"茶"</formula>
    </cfRule>
    <cfRule type="cellIs" dxfId="3509" priority="2267" stopIfTrue="1" operator="equal">
      <formula>"緑"</formula>
    </cfRule>
    <cfRule type="cellIs" dxfId="3508" priority="2268" stopIfTrue="1" operator="equal">
      <formula>"黄"</formula>
    </cfRule>
  </conditionalFormatting>
  <conditionalFormatting sqref="I194">
    <cfRule type="cellIs" dxfId="3507" priority="2263" stopIfTrue="1" operator="equal">
      <formula>"茶"</formula>
    </cfRule>
    <cfRule type="cellIs" dxfId="3506" priority="2264" stopIfTrue="1" operator="equal">
      <formula>"緑"</formula>
    </cfRule>
    <cfRule type="cellIs" dxfId="3505" priority="2265" stopIfTrue="1" operator="equal">
      <formula>"黄"</formula>
    </cfRule>
  </conditionalFormatting>
  <conditionalFormatting sqref="I194">
    <cfRule type="cellIs" dxfId="3504" priority="2260" stopIfTrue="1" operator="equal">
      <formula>"茶"</formula>
    </cfRule>
    <cfRule type="cellIs" dxfId="3503" priority="2261" stopIfTrue="1" operator="equal">
      <formula>"緑"</formula>
    </cfRule>
    <cfRule type="cellIs" dxfId="3502" priority="2262" stopIfTrue="1" operator="equal">
      <formula>"黄"</formula>
    </cfRule>
  </conditionalFormatting>
  <conditionalFormatting sqref="H195:H196">
    <cfRule type="cellIs" dxfId="3501" priority="2257" stopIfTrue="1" operator="equal">
      <formula>"茶"</formula>
    </cfRule>
    <cfRule type="cellIs" dxfId="3500" priority="2258" stopIfTrue="1" operator="equal">
      <formula>"緑"</formula>
    </cfRule>
    <cfRule type="cellIs" dxfId="3499" priority="2259" stopIfTrue="1" operator="equal">
      <formula>"黄"</formula>
    </cfRule>
  </conditionalFormatting>
  <conditionalFormatting sqref="I195:I196">
    <cfRule type="cellIs" dxfId="3498" priority="2254" stopIfTrue="1" operator="equal">
      <formula>"茶"</formula>
    </cfRule>
    <cfRule type="cellIs" dxfId="3497" priority="2255" stopIfTrue="1" operator="equal">
      <formula>"緑"</formula>
    </cfRule>
    <cfRule type="cellIs" dxfId="3496" priority="2256" stopIfTrue="1" operator="equal">
      <formula>"黄"</formula>
    </cfRule>
  </conditionalFormatting>
  <conditionalFormatting sqref="H197">
    <cfRule type="cellIs" dxfId="3495" priority="2251" stopIfTrue="1" operator="equal">
      <formula>"茶"</formula>
    </cfRule>
    <cfRule type="cellIs" dxfId="3494" priority="2252" stopIfTrue="1" operator="equal">
      <formula>"緑"</formula>
    </cfRule>
    <cfRule type="cellIs" dxfId="3493" priority="2253" stopIfTrue="1" operator="equal">
      <formula>"黄"</formula>
    </cfRule>
  </conditionalFormatting>
  <conditionalFormatting sqref="I197">
    <cfRule type="cellIs" dxfId="3492" priority="2248" stopIfTrue="1" operator="equal">
      <formula>"茶"</formula>
    </cfRule>
    <cfRule type="cellIs" dxfId="3491" priority="2249" stopIfTrue="1" operator="equal">
      <formula>"緑"</formula>
    </cfRule>
    <cfRule type="cellIs" dxfId="3490" priority="2250" stopIfTrue="1" operator="equal">
      <formula>"黄"</formula>
    </cfRule>
  </conditionalFormatting>
  <conditionalFormatting sqref="I197">
    <cfRule type="cellIs" dxfId="3489" priority="2245" stopIfTrue="1" operator="equal">
      <formula>"茶"</formula>
    </cfRule>
    <cfRule type="cellIs" dxfId="3488" priority="2246" stopIfTrue="1" operator="equal">
      <formula>"緑"</formula>
    </cfRule>
    <cfRule type="cellIs" dxfId="3487" priority="2247" stopIfTrue="1" operator="equal">
      <formula>"黄"</formula>
    </cfRule>
  </conditionalFormatting>
  <conditionalFormatting sqref="H198:H199">
    <cfRule type="cellIs" dxfId="3486" priority="2242" stopIfTrue="1" operator="equal">
      <formula>"茶"</formula>
    </cfRule>
    <cfRule type="cellIs" dxfId="3485" priority="2243" stopIfTrue="1" operator="equal">
      <formula>"緑"</formula>
    </cfRule>
    <cfRule type="cellIs" dxfId="3484" priority="2244" stopIfTrue="1" operator="equal">
      <formula>"黄"</formula>
    </cfRule>
  </conditionalFormatting>
  <conditionalFormatting sqref="H198:H199">
    <cfRule type="cellIs" dxfId="3483" priority="2239" stopIfTrue="1" operator="equal">
      <formula>"茶"</formula>
    </cfRule>
    <cfRule type="cellIs" dxfId="3482" priority="2240" stopIfTrue="1" operator="equal">
      <formula>"緑"</formula>
    </cfRule>
    <cfRule type="cellIs" dxfId="3481" priority="2241" stopIfTrue="1" operator="equal">
      <formula>"黄"</formula>
    </cfRule>
  </conditionalFormatting>
  <conditionalFormatting sqref="I198">
    <cfRule type="cellIs" dxfId="3480" priority="2236" stopIfTrue="1" operator="equal">
      <formula>"茶"</formula>
    </cfRule>
    <cfRule type="cellIs" dxfId="3479" priority="2237" stopIfTrue="1" operator="equal">
      <formula>"緑"</formula>
    </cfRule>
    <cfRule type="cellIs" dxfId="3478" priority="2238" stopIfTrue="1" operator="equal">
      <formula>"黄"</formula>
    </cfRule>
  </conditionalFormatting>
  <conditionalFormatting sqref="I198">
    <cfRule type="cellIs" dxfId="3477" priority="2233" stopIfTrue="1" operator="equal">
      <formula>"茶"</formula>
    </cfRule>
    <cfRule type="cellIs" dxfId="3476" priority="2234" stopIfTrue="1" operator="equal">
      <formula>"緑"</formula>
    </cfRule>
    <cfRule type="cellIs" dxfId="3475" priority="2235" stopIfTrue="1" operator="equal">
      <formula>"黄"</formula>
    </cfRule>
  </conditionalFormatting>
  <conditionalFormatting sqref="I199">
    <cfRule type="cellIs" dxfId="3474" priority="2230" stopIfTrue="1" operator="equal">
      <formula>"茶"</formula>
    </cfRule>
    <cfRule type="cellIs" dxfId="3473" priority="2231" stopIfTrue="1" operator="equal">
      <formula>"緑"</formula>
    </cfRule>
    <cfRule type="cellIs" dxfId="3472" priority="2232" stopIfTrue="1" operator="equal">
      <formula>"黄"</formula>
    </cfRule>
  </conditionalFormatting>
  <conditionalFormatting sqref="I199">
    <cfRule type="cellIs" dxfId="3471" priority="2227" stopIfTrue="1" operator="equal">
      <formula>"茶"</formula>
    </cfRule>
    <cfRule type="cellIs" dxfId="3470" priority="2228" stopIfTrue="1" operator="equal">
      <formula>"緑"</formula>
    </cfRule>
    <cfRule type="cellIs" dxfId="3469" priority="2229" stopIfTrue="1" operator="equal">
      <formula>"黄"</formula>
    </cfRule>
  </conditionalFormatting>
  <conditionalFormatting sqref="I199">
    <cfRule type="cellIs" dxfId="3468" priority="2224" stopIfTrue="1" operator="equal">
      <formula>"茶"</formula>
    </cfRule>
    <cfRule type="cellIs" dxfId="3467" priority="2225" stopIfTrue="1" operator="equal">
      <formula>"緑"</formula>
    </cfRule>
    <cfRule type="cellIs" dxfId="3466" priority="2226" stopIfTrue="1" operator="equal">
      <formula>"黄"</formula>
    </cfRule>
  </conditionalFormatting>
  <conditionalFormatting sqref="I199">
    <cfRule type="cellIs" dxfId="3465" priority="2221" stopIfTrue="1" operator="equal">
      <formula>"茶"</formula>
    </cfRule>
    <cfRule type="cellIs" dxfId="3464" priority="2222" stopIfTrue="1" operator="equal">
      <formula>"緑"</formula>
    </cfRule>
    <cfRule type="cellIs" dxfId="3463" priority="2223" stopIfTrue="1" operator="equal">
      <formula>"黄"</formula>
    </cfRule>
  </conditionalFormatting>
  <conditionalFormatting sqref="I199">
    <cfRule type="cellIs" dxfId="3462" priority="2218" stopIfTrue="1" operator="equal">
      <formula>"茶"</formula>
    </cfRule>
    <cfRule type="cellIs" dxfId="3461" priority="2219" stopIfTrue="1" operator="equal">
      <formula>"緑"</formula>
    </cfRule>
    <cfRule type="cellIs" dxfId="3460" priority="2220" stopIfTrue="1" operator="equal">
      <formula>"黄"</formula>
    </cfRule>
  </conditionalFormatting>
  <conditionalFormatting sqref="I199">
    <cfRule type="cellIs" dxfId="3459" priority="2215" stopIfTrue="1" operator="equal">
      <formula>"茶"</formula>
    </cfRule>
    <cfRule type="cellIs" dxfId="3458" priority="2216" stopIfTrue="1" operator="equal">
      <formula>"緑"</formula>
    </cfRule>
    <cfRule type="cellIs" dxfId="3457" priority="2217" stopIfTrue="1" operator="equal">
      <formula>"黄"</formula>
    </cfRule>
  </conditionalFormatting>
  <conditionalFormatting sqref="H200">
    <cfRule type="cellIs" dxfId="3456" priority="2212" stopIfTrue="1" operator="equal">
      <formula>"茶"</formula>
    </cfRule>
    <cfRule type="cellIs" dxfId="3455" priority="2213" stopIfTrue="1" operator="equal">
      <formula>"緑"</formula>
    </cfRule>
    <cfRule type="cellIs" dxfId="3454" priority="2214" stopIfTrue="1" operator="equal">
      <formula>"黄"</formula>
    </cfRule>
  </conditionalFormatting>
  <conditionalFormatting sqref="H200">
    <cfRule type="cellIs" dxfId="3453" priority="2209" stopIfTrue="1" operator="equal">
      <formula>"茶"</formula>
    </cfRule>
    <cfRule type="cellIs" dxfId="3452" priority="2210" stopIfTrue="1" operator="equal">
      <formula>"緑"</formula>
    </cfRule>
    <cfRule type="cellIs" dxfId="3451" priority="2211" stopIfTrue="1" operator="equal">
      <formula>"黄"</formula>
    </cfRule>
  </conditionalFormatting>
  <conditionalFormatting sqref="I200">
    <cfRule type="cellIs" dxfId="3450" priority="2206" stopIfTrue="1" operator="equal">
      <formula>"茶"</formula>
    </cfRule>
    <cfRule type="cellIs" dxfId="3449" priority="2207" stopIfTrue="1" operator="equal">
      <formula>"緑"</formula>
    </cfRule>
    <cfRule type="cellIs" dxfId="3448" priority="2208" stopIfTrue="1" operator="equal">
      <formula>"黄"</formula>
    </cfRule>
  </conditionalFormatting>
  <conditionalFormatting sqref="H201">
    <cfRule type="cellIs" dxfId="3447" priority="2203" stopIfTrue="1" operator="equal">
      <formula>"茶"</formula>
    </cfRule>
    <cfRule type="cellIs" dxfId="3446" priority="2204" stopIfTrue="1" operator="equal">
      <formula>"緑"</formula>
    </cfRule>
    <cfRule type="cellIs" dxfId="3445" priority="2205" stopIfTrue="1" operator="equal">
      <formula>"黄"</formula>
    </cfRule>
  </conditionalFormatting>
  <conditionalFormatting sqref="I201">
    <cfRule type="cellIs" dxfId="3444" priority="2200" stopIfTrue="1" operator="equal">
      <formula>"茶"</formula>
    </cfRule>
    <cfRule type="cellIs" dxfId="3443" priority="2201" stopIfTrue="1" operator="equal">
      <formula>"緑"</formula>
    </cfRule>
    <cfRule type="cellIs" dxfId="3442" priority="2202" stopIfTrue="1" operator="equal">
      <formula>"黄"</formula>
    </cfRule>
  </conditionalFormatting>
  <conditionalFormatting sqref="I201">
    <cfRule type="cellIs" dxfId="3441" priority="2197" stopIfTrue="1" operator="equal">
      <formula>"茶"</formula>
    </cfRule>
    <cfRule type="cellIs" dxfId="3440" priority="2198" stopIfTrue="1" operator="equal">
      <formula>"緑"</formula>
    </cfRule>
    <cfRule type="cellIs" dxfId="3439" priority="2199" stopIfTrue="1" operator="equal">
      <formula>"黄"</formula>
    </cfRule>
  </conditionalFormatting>
  <conditionalFormatting sqref="H202">
    <cfRule type="cellIs" dxfId="3438" priority="2194" stopIfTrue="1" operator="equal">
      <formula>"茶"</formula>
    </cfRule>
    <cfRule type="cellIs" dxfId="3437" priority="2195" stopIfTrue="1" operator="equal">
      <formula>"緑"</formula>
    </cfRule>
    <cfRule type="cellIs" dxfId="3436" priority="2196" stopIfTrue="1" operator="equal">
      <formula>"黄"</formula>
    </cfRule>
  </conditionalFormatting>
  <conditionalFormatting sqref="I202">
    <cfRule type="cellIs" dxfId="3435" priority="2191" stopIfTrue="1" operator="equal">
      <formula>"茶"</formula>
    </cfRule>
    <cfRule type="cellIs" dxfId="3434" priority="2192" stopIfTrue="1" operator="equal">
      <formula>"緑"</formula>
    </cfRule>
    <cfRule type="cellIs" dxfId="3433" priority="2193" stopIfTrue="1" operator="equal">
      <formula>"黄"</formula>
    </cfRule>
  </conditionalFormatting>
  <conditionalFormatting sqref="I202">
    <cfRule type="cellIs" dxfId="3432" priority="2188" stopIfTrue="1" operator="equal">
      <formula>"茶"</formula>
    </cfRule>
    <cfRule type="cellIs" dxfId="3431" priority="2189" stopIfTrue="1" operator="equal">
      <formula>"緑"</formula>
    </cfRule>
    <cfRule type="cellIs" dxfId="3430" priority="2190" stopIfTrue="1" operator="equal">
      <formula>"黄"</formula>
    </cfRule>
  </conditionalFormatting>
  <conditionalFormatting sqref="H203">
    <cfRule type="cellIs" dxfId="3429" priority="2185" stopIfTrue="1" operator="equal">
      <formula>"茶"</formula>
    </cfRule>
    <cfRule type="cellIs" dxfId="3428" priority="2186" stopIfTrue="1" operator="equal">
      <formula>"緑"</formula>
    </cfRule>
    <cfRule type="cellIs" dxfId="3427" priority="2187" stopIfTrue="1" operator="equal">
      <formula>"黄"</formula>
    </cfRule>
  </conditionalFormatting>
  <conditionalFormatting sqref="H203">
    <cfRule type="cellIs" dxfId="3426" priority="2182" stopIfTrue="1" operator="equal">
      <formula>"茶"</formula>
    </cfRule>
    <cfRule type="cellIs" dxfId="3425" priority="2183" stopIfTrue="1" operator="equal">
      <formula>"緑"</formula>
    </cfRule>
    <cfRule type="cellIs" dxfId="3424" priority="2184" stopIfTrue="1" operator="equal">
      <formula>"黄"</formula>
    </cfRule>
  </conditionalFormatting>
  <conditionalFormatting sqref="I203">
    <cfRule type="cellIs" dxfId="3423" priority="2179" stopIfTrue="1" operator="equal">
      <formula>"茶"</formula>
    </cfRule>
    <cfRule type="cellIs" dxfId="3422" priority="2180" stopIfTrue="1" operator="equal">
      <formula>"緑"</formula>
    </cfRule>
    <cfRule type="cellIs" dxfId="3421" priority="2181" stopIfTrue="1" operator="equal">
      <formula>"黄"</formula>
    </cfRule>
  </conditionalFormatting>
  <conditionalFormatting sqref="H204:H205">
    <cfRule type="cellIs" dxfId="3420" priority="2176" stopIfTrue="1" operator="equal">
      <formula>"茶"</formula>
    </cfRule>
    <cfRule type="cellIs" dxfId="3419" priority="2177" stopIfTrue="1" operator="equal">
      <formula>"緑"</formula>
    </cfRule>
    <cfRule type="cellIs" dxfId="3418" priority="2178" stopIfTrue="1" operator="equal">
      <formula>"黄"</formula>
    </cfRule>
  </conditionalFormatting>
  <conditionalFormatting sqref="H204:H205">
    <cfRule type="cellIs" dxfId="3417" priority="2173" stopIfTrue="1" operator="equal">
      <formula>"茶"</formula>
    </cfRule>
    <cfRule type="cellIs" dxfId="3416" priority="2174" stopIfTrue="1" operator="equal">
      <formula>"緑"</formula>
    </cfRule>
    <cfRule type="cellIs" dxfId="3415" priority="2175" stopIfTrue="1" operator="equal">
      <formula>"黄"</formula>
    </cfRule>
  </conditionalFormatting>
  <conditionalFormatting sqref="I204:I206">
    <cfRule type="cellIs" dxfId="3414" priority="2170" stopIfTrue="1" operator="equal">
      <formula>"茶"</formula>
    </cfRule>
    <cfRule type="cellIs" dxfId="3413" priority="2171" stopIfTrue="1" operator="equal">
      <formula>"緑"</formula>
    </cfRule>
    <cfRule type="cellIs" dxfId="3412" priority="2172" stopIfTrue="1" operator="equal">
      <formula>"黄"</formula>
    </cfRule>
  </conditionalFormatting>
  <conditionalFormatting sqref="I204:I206">
    <cfRule type="cellIs" dxfId="3411" priority="2167" stopIfTrue="1" operator="equal">
      <formula>"茶"</formula>
    </cfRule>
    <cfRule type="cellIs" dxfId="3410" priority="2168" stopIfTrue="1" operator="equal">
      <formula>"緑"</formula>
    </cfRule>
    <cfRule type="cellIs" dxfId="3409" priority="2169" stopIfTrue="1" operator="equal">
      <formula>"黄"</formula>
    </cfRule>
  </conditionalFormatting>
  <conditionalFormatting sqref="H206">
    <cfRule type="cellIs" dxfId="3408" priority="2164" stopIfTrue="1" operator="equal">
      <formula>"茶"</formula>
    </cfRule>
    <cfRule type="cellIs" dxfId="3407" priority="2165" stopIfTrue="1" operator="equal">
      <formula>"緑"</formula>
    </cfRule>
    <cfRule type="cellIs" dxfId="3406" priority="2166" stopIfTrue="1" operator="equal">
      <formula>"黄"</formula>
    </cfRule>
  </conditionalFormatting>
  <conditionalFormatting sqref="H206">
    <cfRule type="cellIs" dxfId="3405" priority="2161" stopIfTrue="1" operator="equal">
      <formula>"茶"</formula>
    </cfRule>
    <cfRule type="cellIs" dxfId="3404" priority="2162" stopIfTrue="1" operator="equal">
      <formula>"緑"</formula>
    </cfRule>
    <cfRule type="cellIs" dxfId="3403" priority="2163" stopIfTrue="1" operator="equal">
      <formula>"黄"</formula>
    </cfRule>
  </conditionalFormatting>
  <conditionalFormatting sqref="H207">
    <cfRule type="cellIs" dxfId="3402" priority="2158" stopIfTrue="1" operator="equal">
      <formula>"茶"</formula>
    </cfRule>
    <cfRule type="cellIs" dxfId="3401" priority="2159" stopIfTrue="1" operator="equal">
      <formula>"緑"</formula>
    </cfRule>
    <cfRule type="cellIs" dxfId="3400" priority="2160" stopIfTrue="1" operator="equal">
      <formula>"黄"</formula>
    </cfRule>
  </conditionalFormatting>
  <conditionalFormatting sqref="H207">
    <cfRule type="cellIs" dxfId="3399" priority="2155" stopIfTrue="1" operator="equal">
      <formula>"茶"</formula>
    </cfRule>
    <cfRule type="cellIs" dxfId="3398" priority="2156" stopIfTrue="1" operator="equal">
      <formula>"緑"</formula>
    </cfRule>
    <cfRule type="cellIs" dxfId="3397" priority="2157" stopIfTrue="1" operator="equal">
      <formula>"黄"</formula>
    </cfRule>
  </conditionalFormatting>
  <conditionalFormatting sqref="H207:I207">
    <cfRule type="cellIs" dxfId="3396" priority="2152" stopIfTrue="1" operator="equal">
      <formula>"茶"</formula>
    </cfRule>
    <cfRule type="cellIs" dxfId="3395" priority="2153" stopIfTrue="1" operator="equal">
      <formula>"緑"</formula>
    </cfRule>
    <cfRule type="cellIs" dxfId="3394" priority="2154" stopIfTrue="1" operator="equal">
      <formula>"黄"</formula>
    </cfRule>
  </conditionalFormatting>
  <conditionalFormatting sqref="H207:I207">
    <cfRule type="cellIs" dxfId="3393" priority="2149" stopIfTrue="1" operator="equal">
      <formula>"茶"</formula>
    </cfRule>
    <cfRule type="cellIs" dxfId="3392" priority="2150" stopIfTrue="1" operator="equal">
      <formula>"緑"</formula>
    </cfRule>
    <cfRule type="cellIs" dxfId="3391" priority="2151" stopIfTrue="1" operator="equal">
      <formula>"黄"</formula>
    </cfRule>
  </conditionalFormatting>
  <conditionalFormatting sqref="H208">
    <cfRule type="cellIs" dxfId="3390" priority="2146" stopIfTrue="1" operator="equal">
      <formula>"茶"</formula>
    </cfRule>
    <cfRule type="cellIs" dxfId="3389" priority="2147" stopIfTrue="1" operator="equal">
      <formula>"緑"</formula>
    </cfRule>
    <cfRule type="cellIs" dxfId="3388" priority="2148" stopIfTrue="1" operator="equal">
      <formula>"黄"</formula>
    </cfRule>
  </conditionalFormatting>
  <conditionalFormatting sqref="H208">
    <cfRule type="cellIs" dxfId="3387" priority="2143" stopIfTrue="1" operator="equal">
      <formula>"茶"</formula>
    </cfRule>
    <cfRule type="cellIs" dxfId="3386" priority="2144" stopIfTrue="1" operator="equal">
      <formula>"緑"</formula>
    </cfRule>
    <cfRule type="cellIs" dxfId="3385" priority="2145" stopIfTrue="1" operator="equal">
      <formula>"黄"</formula>
    </cfRule>
  </conditionalFormatting>
  <conditionalFormatting sqref="I208">
    <cfRule type="cellIs" dxfId="3384" priority="2140" stopIfTrue="1" operator="equal">
      <formula>"茶"</formula>
    </cfRule>
    <cfRule type="cellIs" dxfId="3383" priority="2141" stopIfTrue="1" operator="equal">
      <formula>"緑"</formula>
    </cfRule>
    <cfRule type="cellIs" dxfId="3382" priority="2142" stopIfTrue="1" operator="equal">
      <formula>"黄"</formula>
    </cfRule>
  </conditionalFormatting>
  <conditionalFormatting sqref="I208">
    <cfRule type="cellIs" dxfId="3381" priority="2137" stopIfTrue="1" operator="equal">
      <formula>"茶"</formula>
    </cfRule>
    <cfRule type="cellIs" dxfId="3380" priority="2138" stopIfTrue="1" operator="equal">
      <formula>"緑"</formula>
    </cfRule>
    <cfRule type="cellIs" dxfId="3379" priority="2139" stopIfTrue="1" operator="equal">
      <formula>"黄"</formula>
    </cfRule>
  </conditionalFormatting>
  <conditionalFormatting sqref="H209">
    <cfRule type="cellIs" dxfId="3378" priority="2134" stopIfTrue="1" operator="equal">
      <formula>"茶"</formula>
    </cfRule>
    <cfRule type="cellIs" dxfId="3377" priority="2135" stopIfTrue="1" operator="equal">
      <formula>"緑"</formula>
    </cfRule>
    <cfRule type="cellIs" dxfId="3376" priority="2136" stopIfTrue="1" operator="equal">
      <formula>"黄"</formula>
    </cfRule>
  </conditionalFormatting>
  <conditionalFormatting sqref="H209">
    <cfRule type="cellIs" dxfId="3375" priority="2131" stopIfTrue="1" operator="equal">
      <formula>"茶"</formula>
    </cfRule>
    <cfRule type="cellIs" dxfId="3374" priority="2132" stopIfTrue="1" operator="equal">
      <formula>"緑"</formula>
    </cfRule>
    <cfRule type="cellIs" dxfId="3373" priority="2133" stopIfTrue="1" operator="equal">
      <formula>"黄"</formula>
    </cfRule>
  </conditionalFormatting>
  <conditionalFormatting sqref="I209">
    <cfRule type="cellIs" dxfId="3372" priority="2128" stopIfTrue="1" operator="equal">
      <formula>"茶"</formula>
    </cfRule>
    <cfRule type="cellIs" dxfId="3371" priority="2129" stopIfTrue="1" operator="equal">
      <formula>"緑"</formula>
    </cfRule>
    <cfRule type="cellIs" dxfId="3370" priority="2130" stopIfTrue="1" operator="equal">
      <formula>"黄"</formula>
    </cfRule>
  </conditionalFormatting>
  <conditionalFormatting sqref="H210">
    <cfRule type="cellIs" dxfId="3369" priority="2125" stopIfTrue="1" operator="equal">
      <formula>"茶"</formula>
    </cfRule>
    <cfRule type="cellIs" dxfId="3368" priority="2126" stopIfTrue="1" operator="equal">
      <formula>"緑"</formula>
    </cfRule>
    <cfRule type="cellIs" dxfId="3367" priority="2127" stopIfTrue="1" operator="equal">
      <formula>"黄"</formula>
    </cfRule>
  </conditionalFormatting>
  <conditionalFormatting sqref="I210">
    <cfRule type="cellIs" dxfId="3366" priority="2122" stopIfTrue="1" operator="equal">
      <formula>"茶"</formula>
    </cfRule>
    <cfRule type="cellIs" dxfId="3365" priority="2123" stopIfTrue="1" operator="equal">
      <formula>"緑"</formula>
    </cfRule>
    <cfRule type="cellIs" dxfId="3364" priority="2124" stopIfTrue="1" operator="equal">
      <formula>"黄"</formula>
    </cfRule>
  </conditionalFormatting>
  <conditionalFormatting sqref="I210">
    <cfRule type="cellIs" dxfId="3363" priority="2119" stopIfTrue="1" operator="equal">
      <formula>"茶"</formula>
    </cfRule>
    <cfRule type="cellIs" dxfId="3362" priority="2120" stopIfTrue="1" operator="equal">
      <formula>"緑"</formula>
    </cfRule>
    <cfRule type="cellIs" dxfId="3361" priority="2121" stopIfTrue="1" operator="equal">
      <formula>"黄"</formula>
    </cfRule>
  </conditionalFormatting>
  <conditionalFormatting sqref="I211:I212">
    <cfRule type="cellIs" dxfId="3360" priority="2116" stopIfTrue="1" operator="equal">
      <formula>"茶"</formula>
    </cfRule>
    <cfRule type="cellIs" dxfId="3359" priority="2117" stopIfTrue="1" operator="equal">
      <formula>"緑"</formula>
    </cfRule>
    <cfRule type="cellIs" dxfId="3358" priority="2118" stopIfTrue="1" operator="equal">
      <formula>"黄"</formula>
    </cfRule>
  </conditionalFormatting>
  <conditionalFormatting sqref="I211:I212">
    <cfRule type="cellIs" dxfId="3357" priority="2113" stopIfTrue="1" operator="equal">
      <formula>"茶"</formula>
    </cfRule>
    <cfRule type="cellIs" dxfId="3356" priority="2114" stopIfTrue="1" operator="equal">
      <formula>"緑"</formula>
    </cfRule>
    <cfRule type="cellIs" dxfId="3355" priority="2115" stopIfTrue="1" operator="equal">
      <formula>"黄"</formula>
    </cfRule>
  </conditionalFormatting>
  <conditionalFormatting sqref="H211:H212">
    <cfRule type="cellIs" dxfId="3354" priority="2110" stopIfTrue="1" operator="equal">
      <formula>"茶"</formula>
    </cfRule>
    <cfRule type="cellIs" dxfId="3353" priority="2111" stopIfTrue="1" operator="equal">
      <formula>"緑"</formula>
    </cfRule>
    <cfRule type="cellIs" dxfId="3352" priority="2112" stopIfTrue="1" operator="equal">
      <formula>"黄"</formula>
    </cfRule>
  </conditionalFormatting>
  <conditionalFormatting sqref="H211:H212">
    <cfRule type="cellIs" dxfId="3351" priority="2107" stopIfTrue="1" operator="equal">
      <formula>"茶"</formula>
    </cfRule>
    <cfRule type="cellIs" dxfId="3350" priority="2108" stopIfTrue="1" operator="equal">
      <formula>"緑"</formula>
    </cfRule>
    <cfRule type="cellIs" dxfId="3349" priority="2109" stopIfTrue="1" operator="equal">
      <formula>"黄"</formula>
    </cfRule>
  </conditionalFormatting>
  <conditionalFormatting sqref="H211:H212">
    <cfRule type="cellIs" dxfId="3348" priority="2104" stopIfTrue="1" operator="equal">
      <formula>"茶"</formula>
    </cfRule>
    <cfRule type="cellIs" dxfId="3347" priority="2105" stopIfTrue="1" operator="equal">
      <formula>"緑"</formula>
    </cfRule>
    <cfRule type="cellIs" dxfId="3346" priority="2106" stopIfTrue="1" operator="equal">
      <formula>"黄"</formula>
    </cfRule>
  </conditionalFormatting>
  <conditionalFormatting sqref="H211:H212">
    <cfRule type="cellIs" dxfId="3345" priority="2101" stopIfTrue="1" operator="equal">
      <formula>"茶"</formula>
    </cfRule>
    <cfRule type="cellIs" dxfId="3344" priority="2102" stopIfTrue="1" operator="equal">
      <formula>"緑"</formula>
    </cfRule>
    <cfRule type="cellIs" dxfId="3343" priority="2103" stopIfTrue="1" operator="equal">
      <formula>"黄"</formula>
    </cfRule>
  </conditionalFormatting>
  <conditionalFormatting sqref="H211:H212">
    <cfRule type="cellIs" dxfId="3342" priority="2098" stopIfTrue="1" operator="equal">
      <formula>"茶"</formula>
    </cfRule>
    <cfRule type="cellIs" dxfId="3341" priority="2099" stopIfTrue="1" operator="equal">
      <formula>"緑"</formula>
    </cfRule>
    <cfRule type="cellIs" dxfId="3340" priority="2100" stopIfTrue="1" operator="equal">
      <formula>"黄"</formula>
    </cfRule>
  </conditionalFormatting>
  <conditionalFormatting sqref="H211:H212">
    <cfRule type="cellIs" dxfId="3339" priority="2095" stopIfTrue="1" operator="equal">
      <formula>"茶"</formula>
    </cfRule>
    <cfRule type="cellIs" dxfId="3338" priority="2096" stopIfTrue="1" operator="equal">
      <formula>"緑"</formula>
    </cfRule>
    <cfRule type="cellIs" dxfId="3337" priority="2097" stopIfTrue="1" operator="equal">
      <formula>"黄"</formula>
    </cfRule>
  </conditionalFormatting>
  <conditionalFormatting sqref="H213">
    <cfRule type="cellIs" dxfId="3336" priority="2092" stopIfTrue="1" operator="equal">
      <formula>"茶"</formula>
    </cfRule>
    <cfRule type="cellIs" dxfId="3335" priority="2093" stopIfTrue="1" operator="equal">
      <formula>"緑"</formula>
    </cfRule>
    <cfRule type="cellIs" dxfId="3334" priority="2094" stopIfTrue="1" operator="equal">
      <formula>"黄"</formula>
    </cfRule>
  </conditionalFormatting>
  <conditionalFormatting sqref="I213">
    <cfRule type="cellIs" dxfId="3333" priority="2089" stopIfTrue="1" operator="equal">
      <formula>"茶"</formula>
    </cfRule>
    <cfRule type="cellIs" dxfId="3332" priority="2090" stopIfTrue="1" operator="equal">
      <formula>"緑"</formula>
    </cfRule>
    <cfRule type="cellIs" dxfId="3331" priority="2091" stopIfTrue="1" operator="equal">
      <formula>"黄"</formula>
    </cfRule>
  </conditionalFormatting>
  <conditionalFormatting sqref="I213">
    <cfRule type="cellIs" dxfId="3330" priority="2086" stopIfTrue="1" operator="equal">
      <formula>"茶"</formula>
    </cfRule>
    <cfRule type="cellIs" dxfId="3329" priority="2087" stopIfTrue="1" operator="equal">
      <formula>"緑"</formula>
    </cfRule>
    <cfRule type="cellIs" dxfId="3328" priority="2088" stopIfTrue="1" operator="equal">
      <formula>"黄"</formula>
    </cfRule>
  </conditionalFormatting>
  <conditionalFormatting sqref="H214">
    <cfRule type="cellIs" dxfId="3327" priority="2083" stopIfTrue="1" operator="equal">
      <formula>"茶"</formula>
    </cfRule>
    <cfRule type="cellIs" dxfId="3326" priority="2084" stopIfTrue="1" operator="equal">
      <formula>"緑"</formula>
    </cfRule>
    <cfRule type="cellIs" dxfId="3325" priority="2085" stopIfTrue="1" operator="equal">
      <formula>"黄"</formula>
    </cfRule>
  </conditionalFormatting>
  <conditionalFormatting sqref="I214">
    <cfRule type="cellIs" dxfId="3324" priority="2080" stopIfTrue="1" operator="equal">
      <formula>"茶"</formula>
    </cfRule>
    <cfRule type="cellIs" dxfId="3323" priority="2081" stopIfTrue="1" operator="equal">
      <formula>"緑"</formula>
    </cfRule>
    <cfRule type="cellIs" dxfId="3322" priority="2082" stopIfTrue="1" operator="equal">
      <formula>"黄"</formula>
    </cfRule>
  </conditionalFormatting>
  <conditionalFormatting sqref="I214">
    <cfRule type="cellIs" dxfId="3321" priority="2077" stopIfTrue="1" operator="equal">
      <formula>"茶"</formula>
    </cfRule>
    <cfRule type="cellIs" dxfId="3320" priority="2078" stopIfTrue="1" operator="equal">
      <formula>"緑"</formula>
    </cfRule>
    <cfRule type="cellIs" dxfId="3319" priority="2079" stopIfTrue="1" operator="equal">
      <formula>"黄"</formula>
    </cfRule>
  </conditionalFormatting>
  <conditionalFormatting sqref="H215">
    <cfRule type="cellIs" dxfId="3318" priority="2074" stopIfTrue="1" operator="equal">
      <formula>"茶"</formula>
    </cfRule>
    <cfRule type="cellIs" dxfId="3317" priority="2075" stopIfTrue="1" operator="equal">
      <formula>"緑"</formula>
    </cfRule>
    <cfRule type="cellIs" dxfId="3316" priority="2076" stopIfTrue="1" operator="equal">
      <formula>"黄"</formula>
    </cfRule>
  </conditionalFormatting>
  <conditionalFormatting sqref="I215">
    <cfRule type="cellIs" dxfId="3315" priority="2071" stopIfTrue="1" operator="equal">
      <formula>"茶"</formula>
    </cfRule>
    <cfRule type="cellIs" dxfId="3314" priority="2072" stopIfTrue="1" operator="equal">
      <formula>"緑"</formula>
    </cfRule>
    <cfRule type="cellIs" dxfId="3313" priority="2073" stopIfTrue="1" operator="equal">
      <formula>"黄"</formula>
    </cfRule>
  </conditionalFormatting>
  <conditionalFormatting sqref="I215">
    <cfRule type="cellIs" dxfId="3312" priority="2068" stopIfTrue="1" operator="equal">
      <formula>"茶"</formula>
    </cfRule>
    <cfRule type="cellIs" dxfId="3311" priority="2069" stopIfTrue="1" operator="equal">
      <formula>"緑"</formula>
    </cfRule>
    <cfRule type="cellIs" dxfId="3310" priority="2070" stopIfTrue="1" operator="equal">
      <formula>"黄"</formula>
    </cfRule>
  </conditionalFormatting>
  <conditionalFormatting sqref="H216">
    <cfRule type="cellIs" dxfId="3309" priority="2065" stopIfTrue="1" operator="equal">
      <formula>"茶"</formula>
    </cfRule>
    <cfRule type="cellIs" dxfId="3308" priority="2066" stopIfTrue="1" operator="equal">
      <formula>"緑"</formula>
    </cfRule>
    <cfRule type="cellIs" dxfId="3307" priority="2067" stopIfTrue="1" operator="equal">
      <formula>"黄"</formula>
    </cfRule>
  </conditionalFormatting>
  <conditionalFormatting sqref="H216">
    <cfRule type="cellIs" dxfId="3306" priority="2062" stopIfTrue="1" operator="equal">
      <formula>"茶"</formula>
    </cfRule>
    <cfRule type="cellIs" dxfId="3305" priority="2063" stopIfTrue="1" operator="equal">
      <formula>"緑"</formula>
    </cfRule>
    <cfRule type="cellIs" dxfId="3304" priority="2064" stopIfTrue="1" operator="equal">
      <formula>"黄"</formula>
    </cfRule>
  </conditionalFormatting>
  <conditionalFormatting sqref="I216">
    <cfRule type="cellIs" dxfId="3303" priority="2059" stopIfTrue="1" operator="equal">
      <formula>"茶"</formula>
    </cfRule>
    <cfRule type="cellIs" dxfId="3302" priority="2060" stopIfTrue="1" operator="equal">
      <formula>"緑"</formula>
    </cfRule>
    <cfRule type="cellIs" dxfId="3301" priority="2061" stopIfTrue="1" operator="equal">
      <formula>"黄"</formula>
    </cfRule>
  </conditionalFormatting>
  <conditionalFormatting sqref="I216">
    <cfRule type="cellIs" dxfId="3300" priority="2056" stopIfTrue="1" operator="equal">
      <formula>"茶"</formula>
    </cfRule>
    <cfRule type="cellIs" dxfId="3299" priority="2057" stopIfTrue="1" operator="equal">
      <formula>"緑"</formula>
    </cfRule>
    <cfRule type="cellIs" dxfId="3298" priority="2058" stopIfTrue="1" operator="equal">
      <formula>"黄"</formula>
    </cfRule>
  </conditionalFormatting>
  <conditionalFormatting sqref="H217">
    <cfRule type="cellIs" dxfId="3297" priority="2053" stopIfTrue="1" operator="equal">
      <formula>"茶"</formula>
    </cfRule>
    <cfRule type="cellIs" dxfId="3296" priority="2054" stopIfTrue="1" operator="equal">
      <formula>"緑"</formula>
    </cfRule>
    <cfRule type="cellIs" dxfId="3295" priority="2055" stopIfTrue="1" operator="equal">
      <formula>"黄"</formula>
    </cfRule>
  </conditionalFormatting>
  <conditionalFormatting sqref="H217">
    <cfRule type="cellIs" dxfId="3294" priority="2050" stopIfTrue="1" operator="equal">
      <formula>"茶"</formula>
    </cfRule>
    <cfRule type="cellIs" dxfId="3293" priority="2051" stopIfTrue="1" operator="equal">
      <formula>"緑"</formula>
    </cfRule>
    <cfRule type="cellIs" dxfId="3292" priority="2052" stopIfTrue="1" operator="equal">
      <formula>"黄"</formula>
    </cfRule>
  </conditionalFormatting>
  <conditionalFormatting sqref="I217">
    <cfRule type="cellIs" dxfId="3291" priority="2047" stopIfTrue="1" operator="equal">
      <formula>"茶"</formula>
    </cfRule>
    <cfRule type="cellIs" dxfId="3290" priority="2048" stopIfTrue="1" operator="equal">
      <formula>"緑"</formula>
    </cfRule>
    <cfRule type="cellIs" dxfId="3289" priority="2049" stopIfTrue="1" operator="equal">
      <formula>"黄"</formula>
    </cfRule>
  </conditionalFormatting>
  <conditionalFormatting sqref="I218">
    <cfRule type="cellIs" dxfId="3288" priority="2044" stopIfTrue="1" operator="equal">
      <formula>"茶"</formula>
    </cfRule>
    <cfRule type="cellIs" dxfId="3287" priority="2045" stopIfTrue="1" operator="equal">
      <formula>"緑"</formula>
    </cfRule>
    <cfRule type="cellIs" dxfId="3286" priority="2046" stopIfTrue="1" operator="equal">
      <formula>"黄"</formula>
    </cfRule>
  </conditionalFormatting>
  <conditionalFormatting sqref="H218">
    <cfRule type="cellIs" dxfId="3285" priority="2041" stopIfTrue="1" operator="equal">
      <formula>"茶"</formula>
    </cfRule>
    <cfRule type="cellIs" dxfId="3284" priority="2042" stopIfTrue="1" operator="equal">
      <formula>"緑"</formula>
    </cfRule>
    <cfRule type="cellIs" dxfId="3283" priority="2043" stopIfTrue="1" operator="equal">
      <formula>"黄"</formula>
    </cfRule>
  </conditionalFormatting>
  <conditionalFormatting sqref="H218">
    <cfRule type="cellIs" dxfId="3282" priority="2038" stopIfTrue="1" operator="equal">
      <formula>"茶"</formula>
    </cfRule>
    <cfRule type="cellIs" dxfId="3281" priority="2039" stopIfTrue="1" operator="equal">
      <formula>"緑"</formula>
    </cfRule>
    <cfRule type="cellIs" dxfId="3280" priority="2040" stopIfTrue="1" operator="equal">
      <formula>"黄"</formula>
    </cfRule>
  </conditionalFormatting>
  <conditionalFormatting sqref="H219">
    <cfRule type="cellIs" dxfId="3279" priority="2035" stopIfTrue="1" operator="equal">
      <formula>"茶"</formula>
    </cfRule>
    <cfRule type="cellIs" dxfId="3278" priority="2036" stopIfTrue="1" operator="equal">
      <formula>"緑"</formula>
    </cfRule>
    <cfRule type="cellIs" dxfId="3277" priority="2037" stopIfTrue="1" operator="equal">
      <formula>"黄"</formula>
    </cfRule>
  </conditionalFormatting>
  <conditionalFormatting sqref="H219">
    <cfRule type="cellIs" dxfId="3276" priority="2032" stopIfTrue="1" operator="equal">
      <formula>"茶"</formula>
    </cfRule>
    <cfRule type="cellIs" dxfId="3275" priority="2033" stopIfTrue="1" operator="equal">
      <formula>"緑"</formula>
    </cfRule>
    <cfRule type="cellIs" dxfId="3274" priority="2034" stopIfTrue="1" operator="equal">
      <formula>"黄"</formula>
    </cfRule>
  </conditionalFormatting>
  <conditionalFormatting sqref="I219">
    <cfRule type="cellIs" dxfId="3273" priority="2029" stopIfTrue="1" operator="equal">
      <formula>"茶"</formula>
    </cfRule>
    <cfRule type="cellIs" dxfId="3272" priority="2030" stopIfTrue="1" operator="equal">
      <formula>"緑"</formula>
    </cfRule>
    <cfRule type="cellIs" dxfId="3271" priority="2031" stopIfTrue="1" operator="equal">
      <formula>"黄"</formula>
    </cfRule>
  </conditionalFormatting>
  <conditionalFormatting sqref="I219">
    <cfRule type="cellIs" dxfId="3270" priority="2026" stopIfTrue="1" operator="equal">
      <formula>"茶"</formula>
    </cfRule>
    <cfRule type="cellIs" dxfId="3269" priority="2027" stopIfTrue="1" operator="equal">
      <formula>"緑"</formula>
    </cfRule>
    <cfRule type="cellIs" dxfId="3268" priority="2028" stopIfTrue="1" operator="equal">
      <formula>"黄"</formula>
    </cfRule>
  </conditionalFormatting>
  <conditionalFormatting sqref="I220">
    <cfRule type="cellIs" dxfId="3267" priority="2023" stopIfTrue="1" operator="equal">
      <formula>"茶"</formula>
    </cfRule>
    <cfRule type="cellIs" dxfId="3266" priority="2024" stopIfTrue="1" operator="equal">
      <formula>"緑"</formula>
    </cfRule>
    <cfRule type="cellIs" dxfId="3265" priority="2025" stopIfTrue="1" operator="equal">
      <formula>"黄"</formula>
    </cfRule>
  </conditionalFormatting>
  <conditionalFormatting sqref="I220">
    <cfRule type="cellIs" dxfId="3264" priority="2020" stopIfTrue="1" operator="equal">
      <formula>"茶"</formula>
    </cfRule>
    <cfRule type="cellIs" dxfId="3263" priority="2021" stopIfTrue="1" operator="equal">
      <formula>"緑"</formula>
    </cfRule>
    <cfRule type="cellIs" dxfId="3262" priority="2022" stopIfTrue="1" operator="equal">
      <formula>"黄"</formula>
    </cfRule>
  </conditionalFormatting>
  <conditionalFormatting sqref="H220">
    <cfRule type="cellIs" dxfId="3261" priority="2017" stopIfTrue="1" operator="equal">
      <formula>"茶"</formula>
    </cfRule>
    <cfRule type="cellIs" dxfId="3260" priority="2018" stopIfTrue="1" operator="equal">
      <formula>"緑"</formula>
    </cfRule>
    <cfRule type="cellIs" dxfId="3259" priority="2019" stopIfTrue="1" operator="equal">
      <formula>"黄"</formula>
    </cfRule>
  </conditionalFormatting>
  <conditionalFormatting sqref="H220">
    <cfRule type="cellIs" dxfId="3258" priority="2014" stopIfTrue="1" operator="equal">
      <formula>"茶"</formula>
    </cfRule>
    <cfRule type="cellIs" dxfId="3257" priority="2015" stopIfTrue="1" operator="equal">
      <formula>"緑"</formula>
    </cfRule>
    <cfRule type="cellIs" dxfId="3256" priority="2016" stopIfTrue="1" operator="equal">
      <formula>"黄"</formula>
    </cfRule>
  </conditionalFormatting>
  <conditionalFormatting sqref="H220">
    <cfRule type="cellIs" dxfId="3255" priority="2011" stopIfTrue="1" operator="equal">
      <formula>"茶"</formula>
    </cfRule>
    <cfRule type="cellIs" dxfId="3254" priority="2012" stopIfTrue="1" operator="equal">
      <formula>"緑"</formula>
    </cfRule>
    <cfRule type="cellIs" dxfId="3253" priority="2013" stopIfTrue="1" operator="equal">
      <formula>"黄"</formula>
    </cfRule>
  </conditionalFormatting>
  <conditionalFormatting sqref="H220">
    <cfRule type="cellIs" dxfId="3252" priority="2008" stopIfTrue="1" operator="equal">
      <formula>"茶"</formula>
    </cfRule>
    <cfRule type="cellIs" dxfId="3251" priority="2009" stopIfTrue="1" operator="equal">
      <formula>"緑"</formula>
    </cfRule>
    <cfRule type="cellIs" dxfId="3250" priority="2010" stopIfTrue="1" operator="equal">
      <formula>"黄"</formula>
    </cfRule>
  </conditionalFormatting>
  <conditionalFormatting sqref="H220">
    <cfRule type="cellIs" dxfId="3249" priority="2005" stopIfTrue="1" operator="equal">
      <formula>"茶"</formula>
    </cfRule>
    <cfRule type="cellIs" dxfId="3248" priority="2006" stopIfTrue="1" operator="equal">
      <formula>"緑"</formula>
    </cfRule>
    <cfRule type="cellIs" dxfId="3247" priority="2007" stopIfTrue="1" operator="equal">
      <formula>"黄"</formula>
    </cfRule>
  </conditionalFormatting>
  <conditionalFormatting sqref="H220">
    <cfRule type="cellIs" dxfId="3246" priority="2002" stopIfTrue="1" operator="equal">
      <formula>"茶"</formula>
    </cfRule>
    <cfRule type="cellIs" dxfId="3245" priority="2003" stopIfTrue="1" operator="equal">
      <formula>"緑"</formula>
    </cfRule>
    <cfRule type="cellIs" dxfId="3244" priority="2004" stopIfTrue="1" operator="equal">
      <formula>"黄"</formula>
    </cfRule>
  </conditionalFormatting>
  <conditionalFormatting sqref="H221">
    <cfRule type="cellIs" dxfId="3243" priority="1999" stopIfTrue="1" operator="equal">
      <formula>"茶"</formula>
    </cfRule>
    <cfRule type="cellIs" dxfId="3242" priority="2000" stopIfTrue="1" operator="equal">
      <formula>"緑"</formula>
    </cfRule>
    <cfRule type="cellIs" dxfId="3241" priority="2001" stopIfTrue="1" operator="equal">
      <formula>"黄"</formula>
    </cfRule>
  </conditionalFormatting>
  <conditionalFormatting sqref="H221">
    <cfRule type="cellIs" dxfId="3240" priority="1996" stopIfTrue="1" operator="equal">
      <formula>"茶"</formula>
    </cfRule>
    <cfRule type="cellIs" dxfId="3239" priority="1997" stopIfTrue="1" operator="equal">
      <formula>"緑"</formula>
    </cfRule>
    <cfRule type="cellIs" dxfId="3238" priority="1998" stopIfTrue="1" operator="equal">
      <formula>"黄"</formula>
    </cfRule>
  </conditionalFormatting>
  <conditionalFormatting sqref="I221">
    <cfRule type="cellIs" dxfId="3237" priority="1993" stopIfTrue="1" operator="equal">
      <formula>"茶"</formula>
    </cfRule>
    <cfRule type="cellIs" dxfId="3236" priority="1994" stopIfTrue="1" operator="equal">
      <formula>"緑"</formula>
    </cfRule>
    <cfRule type="cellIs" dxfId="3235" priority="1995" stopIfTrue="1" operator="equal">
      <formula>"黄"</formula>
    </cfRule>
  </conditionalFormatting>
  <conditionalFormatting sqref="H222">
    <cfRule type="cellIs" dxfId="3234" priority="1990" stopIfTrue="1" operator="equal">
      <formula>"茶"</formula>
    </cfRule>
    <cfRule type="cellIs" dxfId="3233" priority="1991" stopIfTrue="1" operator="equal">
      <formula>"緑"</formula>
    </cfRule>
    <cfRule type="cellIs" dxfId="3232" priority="1992" stopIfTrue="1" operator="equal">
      <formula>"黄"</formula>
    </cfRule>
  </conditionalFormatting>
  <conditionalFormatting sqref="H222">
    <cfRule type="cellIs" dxfId="3231" priority="1987" stopIfTrue="1" operator="equal">
      <formula>"茶"</formula>
    </cfRule>
    <cfRule type="cellIs" dxfId="3230" priority="1988" stopIfTrue="1" operator="equal">
      <formula>"緑"</formula>
    </cfRule>
    <cfRule type="cellIs" dxfId="3229" priority="1989" stopIfTrue="1" operator="equal">
      <formula>"黄"</formula>
    </cfRule>
  </conditionalFormatting>
  <conditionalFormatting sqref="I222">
    <cfRule type="cellIs" dxfId="3228" priority="1984" stopIfTrue="1" operator="equal">
      <formula>"茶"</formula>
    </cfRule>
    <cfRule type="cellIs" dxfId="3227" priority="1985" stopIfTrue="1" operator="equal">
      <formula>"緑"</formula>
    </cfRule>
    <cfRule type="cellIs" dxfId="3226" priority="1986" stopIfTrue="1" operator="equal">
      <formula>"黄"</formula>
    </cfRule>
  </conditionalFormatting>
  <conditionalFormatting sqref="I222">
    <cfRule type="cellIs" dxfId="3225" priority="1981" stopIfTrue="1" operator="equal">
      <formula>"茶"</formula>
    </cfRule>
    <cfRule type="cellIs" dxfId="3224" priority="1982" stopIfTrue="1" operator="equal">
      <formula>"緑"</formula>
    </cfRule>
    <cfRule type="cellIs" dxfId="3223" priority="1983" stopIfTrue="1" operator="equal">
      <formula>"黄"</formula>
    </cfRule>
  </conditionalFormatting>
  <conditionalFormatting sqref="H223">
    <cfRule type="cellIs" dxfId="3222" priority="1978" stopIfTrue="1" operator="equal">
      <formula>"茶"</formula>
    </cfRule>
    <cfRule type="cellIs" dxfId="3221" priority="1979" stopIfTrue="1" operator="equal">
      <formula>"緑"</formula>
    </cfRule>
    <cfRule type="cellIs" dxfId="3220" priority="1980" stopIfTrue="1" operator="equal">
      <formula>"黄"</formula>
    </cfRule>
  </conditionalFormatting>
  <conditionalFormatting sqref="I223">
    <cfRule type="cellIs" dxfId="3219" priority="1975" stopIfTrue="1" operator="equal">
      <formula>"茶"</formula>
    </cfRule>
    <cfRule type="cellIs" dxfId="3218" priority="1976" stopIfTrue="1" operator="equal">
      <formula>"緑"</formula>
    </cfRule>
    <cfRule type="cellIs" dxfId="3217" priority="1977" stopIfTrue="1" operator="equal">
      <formula>"黄"</formula>
    </cfRule>
  </conditionalFormatting>
  <conditionalFormatting sqref="I223">
    <cfRule type="cellIs" dxfId="3216" priority="1972" stopIfTrue="1" operator="equal">
      <formula>"茶"</formula>
    </cfRule>
    <cfRule type="cellIs" dxfId="3215" priority="1973" stopIfTrue="1" operator="equal">
      <formula>"緑"</formula>
    </cfRule>
    <cfRule type="cellIs" dxfId="3214" priority="1974" stopIfTrue="1" operator="equal">
      <formula>"黄"</formula>
    </cfRule>
  </conditionalFormatting>
  <conditionalFormatting sqref="I223">
    <cfRule type="cellIs" dxfId="3213" priority="1969" stopIfTrue="1" operator="equal">
      <formula>"茶"</formula>
    </cfRule>
    <cfRule type="cellIs" dxfId="3212" priority="1970" stopIfTrue="1" operator="equal">
      <formula>"緑"</formula>
    </cfRule>
    <cfRule type="cellIs" dxfId="3211" priority="1971" stopIfTrue="1" operator="equal">
      <formula>"黄"</formula>
    </cfRule>
  </conditionalFormatting>
  <conditionalFormatting sqref="I223">
    <cfRule type="cellIs" dxfId="3210" priority="1966" stopIfTrue="1" operator="equal">
      <formula>"茶"</formula>
    </cfRule>
    <cfRule type="cellIs" dxfId="3209" priority="1967" stopIfTrue="1" operator="equal">
      <formula>"緑"</formula>
    </cfRule>
    <cfRule type="cellIs" dxfId="3208" priority="1968" stopIfTrue="1" operator="equal">
      <formula>"黄"</formula>
    </cfRule>
  </conditionalFormatting>
  <conditionalFormatting sqref="I223">
    <cfRule type="cellIs" dxfId="3207" priority="1963" stopIfTrue="1" operator="equal">
      <formula>"茶"</formula>
    </cfRule>
    <cfRule type="cellIs" dxfId="3206" priority="1964" stopIfTrue="1" operator="equal">
      <formula>"緑"</formula>
    </cfRule>
    <cfRule type="cellIs" dxfId="3205" priority="1965" stopIfTrue="1" operator="equal">
      <formula>"黄"</formula>
    </cfRule>
  </conditionalFormatting>
  <conditionalFormatting sqref="I223">
    <cfRule type="cellIs" dxfId="3204" priority="1960" stopIfTrue="1" operator="equal">
      <formula>"茶"</formula>
    </cfRule>
    <cfRule type="cellIs" dxfId="3203" priority="1961" stopIfTrue="1" operator="equal">
      <formula>"緑"</formula>
    </cfRule>
    <cfRule type="cellIs" dxfId="3202" priority="1962" stopIfTrue="1" operator="equal">
      <formula>"黄"</formula>
    </cfRule>
  </conditionalFormatting>
  <conditionalFormatting sqref="I224">
    <cfRule type="cellIs" dxfId="3201" priority="1957" stopIfTrue="1" operator="equal">
      <formula>"茶"</formula>
    </cfRule>
    <cfRule type="cellIs" dxfId="3200" priority="1958" stopIfTrue="1" operator="equal">
      <formula>"緑"</formula>
    </cfRule>
    <cfRule type="cellIs" dxfId="3199" priority="1959" stopIfTrue="1" operator="equal">
      <formula>"黄"</formula>
    </cfRule>
  </conditionalFormatting>
  <conditionalFormatting sqref="I224">
    <cfRule type="cellIs" dxfId="3198" priority="1954" stopIfTrue="1" operator="equal">
      <formula>"茶"</formula>
    </cfRule>
    <cfRule type="cellIs" dxfId="3197" priority="1955" stopIfTrue="1" operator="equal">
      <formula>"緑"</formula>
    </cfRule>
    <cfRule type="cellIs" dxfId="3196" priority="1956" stopIfTrue="1" operator="equal">
      <formula>"黄"</formula>
    </cfRule>
  </conditionalFormatting>
  <conditionalFormatting sqref="H224">
    <cfRule type="cellIs" dxfId="3195" priority="1945" stopIfTrue="1" operator="equal">
      <formula>"茶"</formula>
    </cfRule>
    <cfRule type="cellIs" dxfId="3194" priority="1946" stopIfTrue="1" operator="equal">
      <formula>"緑"</formula>
    </cfRule>
    <cfRule type="cellIs" dxfId="3193" priority="1947" stopIfTrue="1" operator="equal">
      <formula>"黄"</formula>
    </cfRule>
  </conditionalFormatting>
  <conditionalFormatting sqref="H224">
    <cfRule type="cellIs" dxfId="3192" priority="1942" stopIfTrue="1" operator="equal">
      <formula>"茶"</formula>
    </cfRule>
    <cfRule type="cellIs" dxfId="3191" priority="1943" stopIfTrue="1" operator="equal">
      <formula>"緑"</formula>
    </cfRule>
    <cfRule type="cellIs" dxfId="3190" priority="1944" stopIfTrue="1" operator="equal">
      <formula>"黄"</formula>
    </cfRule>
  </conditionalFormatting>
  <conditionalFormatting sqref="H224:H225">
    <cfRule type="cellIs" dxfId="3189" priority="1939" stopIfTrue="1" operator="equal">
      <formula>"茶"</formula>
    </cfRule>
    <cfRule type="cellIs" dxfId="3188" priority="1940" stopIfTrue="1" operator="equal">
      <formula>"緑"</formula>
    </cfRule>
    <cfRule type="cellIs" dxfId="3187" priority="1941" stopIfTrue="1" operator="equal">
      <formula>"黄"</formula>
    </cfRule>
  </conditionalFormatting>
  <conditionalFormatting sqref="H224:H225">
    <cfRule type="cellIs" dxfId="3186" priority="1936" stopIfTrue="1" operator="equal">
      <formula>"茶"</formula>
    </cfRule>
    <cfRule type="cellIs" dxfId="3185" priority="1937" stopIfTrue="1" operator="equal">
      <formula>"緑"</formula>
    </cfRule>
    <cfRule type="cellIs" dxfId="3184" priority="1938" stopIfTrue="1" operator="equal">
      <formula>"黄"</formula>
    </cfRule>
  </conditionalFormatting>
  <conditionalFormatting sqref="I225">
    <cfRule type="cellIs" dxfId="3183" priority="1933" stopIfTrue="1" operator="equal">
      <formula>"茶"</formula>
    </cfRule>
    <cfRule type="cellIs" dxfId="3182" priority="1934" stopIfTrue="1" operator="equal">
      <formula>"緑"</formula>
    </cfRule>
    <cfRule type="cellIs" dxfId="3181" priority="1935" stopIfTrue="1" operator="equal">
      <formula>"黄"</formula>
    </cfRule>
  </conditionalFormatting>
  <conditionalFormatting sqref="I225">
    <cfRule type="cellIs" dxfId="3180" priority="1930" stopIfTrue="1" operator="equal">
      <formula>"茶"</formula>
    </cfRule>
    <cfRule type="cellIs" dxfId="3179" priority="1931" stopIfTrue="1" operator="equal">
      <formula>"緑"</formula>
    </cfRule>
    <cfRule type="cellIs" dxfId="3178" priority="1932" stopIfTrue="1" operator="equal">
      <formula>"黄"</formula>
    </cfRule>
  </conditionalFormatting>
  <conditionalFormatting sqref="I225">
    <cfRule type="cellIs" dxfId="3177" priority="1927" stopIfTrue="1" operator="equal">
      <formula>"茶"</formula>
    </cfRule>
    <cfRule type="cellIs" dxfId="3176" priority="1928" stopIfTrue="1" operator="equal">
      <formula>"緑"</formula>
    </cfRule>
    <cfRule type="cellIs" dxfId="3175" priority="1929" stopIfTrue="1" operator="equal">
      <formula>"黄"</formula>
    </cfRule>
  </conditionalFormatting>
  <conditionalFormatting sqref="I225">
    <cfRule type="cellIs" dxfId="3174" priority="1924" stopIfTrue="1" operator="equal">
      <formula>"茶"</formula>
    </cfRule>
    <cfRule type="cellIs" dxfId="3173" priority="1925" stopIfTrue="1" operator="equal">
      <formula>"緑"</formula>
    </cfRule>
    <cfRule type="cellIs" dxfId="3172" priority="1926" stopIfTrue="1" operator="equal">
      <formula>"黄"</formula>
    </cfRule>
  </conditionalFormatting>
  <conditionalFormatting sqref="I225">
    <cfRule type="cellIs" dxfId="3171" priority="1921" stopIfTrue="1" operator="equal">
      <formula>"茶"</formula>
    </cfRule>
    <cfRule type="cellIs" dxfId="3170" priority="1922" stopIfTrue="1" operator="equal">
      <formula>"緑"</formula>
    </cfRule>
    <cfRule type="cellIs" dxfId="3169" priority="1923" stopIfTrue="1" operator="equal">
      <formula>"黄"</formula>
    </cfRule>
  </conditionalFormatting>
  <conditionalFormatting sqref="I225">
    <cfRule type="cellIs" dxfId="3168" priority="1918" stopIfTrue="1" operator="equal">
      <formula>"茶"</formula>
    </cfRule>
    <cfRule type="cellIs" dxfId="3167" priority="1919" stopIfTrue="1" operator="equal">
      <formula>"緑"</formula>
    </cfRule>
    <cfRule type="cellIs" dxfId="3166" priority="1920" stopIfTrue="1" operator="equal">
      <formula>"黄"</formula>
    </cfRule>
  </conditionalFormatting>
  <conditionalFormatting sqref="H227">
    <cfRule type="cellIs" dxfId="3165" priority="1915" stopIfTrue="1" operator="equal">
      <formula>"茶"</formula>
    </cfRule>
    <cfRule type="cellIs" dxfId="3164" priority="1916" stopIfTrue="1" operator="equal">
      <formula>"緑"</formula>
    </cfRule>
    <cfRule type="cellIs" dxfId="3163" priority="1917" stopIfTrue="1" operator="equal">
      <formula>"黄"</formula>
    </cfRule>
  </conditionalFormatting>
  <conditionalFormatting sqref="H227">
    <cfRule type="cellIs" dxfId="3162" priority="1912" stopIfTrue="1" operator="equal">
      <formula>"茶"</formula>
    </cfRule>
    <cfRule type="cellIs" dxfId="3161" priority="1913" stopIfTrue="1" operator="equal">
      <formula>"緑"</formula>
    </cfRule>
    <cfRule type="cellIs" dxfId="3160" priority="1914" stopIfTrue="1" operator="equal">
      <formula>"黄"</formula>
    </cfRule>
  </conditionalFormatting>
  <conditionalFormatting sqref="I227">
    <cfRule type="cellIs" dxfId="3159" priority="1909" stopIfTrue="1" operator="equal">
      <formula>"茶"</formula>
    </cfRule>
    <cfRule type="cellIs" dxfId="3158" priority="1910" stopIfTrue="1" operator="equal">
      <formula>"緑"</formula>
    </cfRule>
    <cfRule type="cellIs" dxfId="3157" priority="1911" stopIfTrue="1" operator="equal">
      <formula>"黄"</formula>
    </cfRule>
  </conditionalFormatting>
  <conditionalFormatting sqref="I227">
    <cfRule type="cellIs" dxfId="3156" priority="1906" stopIfTrue="1" operator="equal">
      <formula>"茶"</formula>
    </cfRule>
    <cfRule type="cellIs" dxfId="3155" priority="1907" stopIfTrue="1" operator="equal">
      <formula>"緑"</formula>
    </cfRule>
    <cfRule type="cellIs" dxfId="3154" priority="1908" stopIfTrue="1" operator="equal">
      <formula>"黄"</formula>
    </cfRule>
  </conditionalFormatting>
  <conditionalFormatting sqref="I227">
    <cfRule type="cellIs" dxfId="3153" priority="1903" stopIfTrue="1" operator="equal">
      <formula>"茶"</formula>
    </cfRule>
    <cfRule type="cellIs" dxfId="3152" priority="1904" stopIfTrue="1" operator="equal">
      <formula>"緑"</formula>
    </cfRule>
    <cfRule type="cellIs" dxfId="3151" priority="1905" stopIfTrue="1" operator="equal">
      <formula>"黄"</formula>
    </cfRule>
  </conditionalFormatting>
  <conditionalFormatting sqref="I227">
    <cfRule type="cellIs" dxfId="3150" priority="1900" stopIfTrue="1" operator="equal">
      <formula>"茶"</formula>
    </cfRule>
    <cfRule type="cellIs" dxfId="3149" priority="1901" stopIfTrue="1" operator="equal">
      <formula>"緑"</formula>
    </cfRule>
    <cfRule type="cellIs" dxfId="3148" priority="1902" stopIfTrue="1" operator="equal">
      <formula>"黄"</formula>
    </cfRule>
  </conditionalFormatting>
  <conditionalFormatting sqref="I227">
    <cfRule type="cellIs" dxfId="3147" priority="1897" stopIfTrue="1" operator="equal">
      <formula>"茶"</formula>
    </cfRule>
    <cfRule type="cellIs" dxfId="3146" priority="1898" stopIfTrue="1" operator="equal">
      <formula>"緑"</formula>
    </cfRule>
    <cfRule type="cellIs" dxfId="3145" priority="1899" stopIfTrue="1" operator="equal">
      <formula>"黄"</formula>
    </cfRule>
  </conditionalFormatting>
  <conditionalFormatting sqref="I227">
    <cfRule type="cellIs" dxfId="3144" priority="1894" stopIfTrue="1" operator="equal">
      <formula>"茶"</formula>
    </cfRule>
    <cfRule type="cellIs" dxfId="3143" priority="1895" stopIfTrue="1" operator="equal">
      <formula>"緑"</formula>
    </cfRule>
    <cfRule type="cellIs" dxfId="3142" priority="1896" stopIfTrue="1" operator="equal">
      <formula>"黄"</formula>
    </cfRule>
  </conditionalFormatting>
  <conditionalFormatting sqref="H226">
    <cfRule type="cellIs" dxfId="3141" priority="1891" stopIfTrue="1" operator="equal">
      <formula>"茶"</formula>
    </cfRule>
    <cfRule type="cellIs" dxfId="3140" priority="1892" stopIfTrue="1" operator="equal">
      <formula>"緑"</formula>
    </cfRule>
    <cfRule type="cellIs" dxfId="3139" priority="1893" stopIfTrue="1" operator="equal">
      <formula>"黄"</formula>
    </cfRule>
  </conditionalFormatting>
  <conditionalFormatting sqref="H226">
    <cfRule type="cellIs" dxfId="3138" priority="1888" stopIfTrue="1" operator="equal">
      <formula>"茶"</formula>
    </cfRule>
    <cfRule type="cellIs" dxfId="3137" priority="1889" stopIfTrue="1" operator="equal">
      <formula>"緑"</formula>
    </cfRule>
    <cfRule type="cellIs" dxfId="3136" priority="1890" stopIfTrue="1" operator="equal">
      <formula>"黄"</formula>
    </cfRule>
  </conditionalFormatting>
  <conditionalFormatting sqref="I226">
    <cfRule type="cellIs" dxfId="3135" priority="1885" stopIfTrue="1" operator="equal">
      <formula>"茶"</formula>
    </cfRule>
    <cfRule type="cellIs" dxfId="3134" priority="1886" stopIfTrue="1" operator="equal">
      <formula>"緑"</formula>
    </cfRule>
    <cfRule type="cellIs" dxfId="3133" priority="1887" stopIfTrue="1" operator="equal">
      <formula>"黄"</formula>
    </cfRule>
  </conditionalFormatting>
  <conditionalFormatting sqref="I226">
    <cfRule type="cellIs" dxfId="3132" priority="1882" stopIfTrue="1" operator="equal">
      <formula>"茶"</formula>
    </cfRule>
    <cfRule type="cellIs" dxfId="3131" priority="1883" stopIfTrue="1" operator="equal">
      <formula>"緑"</formula>
    </cfRule>
    <cfRule type="cellIs" dxfId="3130" priority="1884" stopIfTrue="1" operator="equal">
      <formula>"黄"</formula>
    </cfRule>
  </conditionalFormatting>
  <conditionalFormatting sqref="H228">
    <cfRule type="cellIs" dxfId="3129" priority="1879" stopIfTrue="1" operator="equal">
      <formula>"茶"</formula>
    </cfRule>
    <cfRule type="cellIs" dxfId="3128" priority="1880" stopIfTrue="1" operator="equal">
      <formula>"緑"</formula>
    </cfRule>
    <cfRule type="cellIs" dxfId="3127" priority="1881" stopIfTrue="1" operator="equal">
      <formula>"黄"</formula>
    </cfRule>
  </conditionalFormatting>
  <conditionalFormatting sqref="I228">
    <cfRule type="cellIs" dxfId="3126" priority="1876" stopIfTrue="1" operator="equal">
      <formula>"茶"</formula>
    </cfRule>
    <cfRule type="cellIs" dxfId="3125" priority="1877" stopIfTrue="1" operator="equal">
      <formula>"緑"</formula>
    </cfRule>
    <cfRule type="cellIs" dxfId="3124" priority="1878" stopIfTrue="1" operator="equal">
      <formula>"黄"</formula>
    </cfRule>
  </conditionalFormatting>
  <conditionalFormatting sqref="H229">
    <cfRule type="cellIs" dxfId="3123" priority="1873" stopIfTrue="1" operator="equal">
      <formula>"茶"</formula>
    </cfRule>
    <cfRule type="cellIs" dxfId="3122" priority="1874" stopIfTrue="1" operator="equal">
      <formula>"緑"</formula>
    </cfRule>
    <cfRule type="cellIs" dxfId="3121" priority="1875" stopIfTrue="1" operator="equal">
      <formula>"黄"</formula>
    </cfRule>
  </conditionalFormatting>
  <conditionalFormatting sqref="H229">
    <cfRule type="cellIs" dxfId="3120" priority="1870" stopIfTrue="1" operator="equal">
      <formula>"茶"</formula>
    </cfRule>
    <cfRule type="cellIs" dxfId="3119" priority="1871" stopIfTrue="1" operator="equal">
      <formula>"緑"</formula>
    </cfRule>
    <cfRule type="cellIs" dxfId="3118" priority="1872" stopIfTrue="1" operator="equal">
      <formula>"黄"</formula>
    </cfRule>
  </conditionalFormatting>
  <conditionalFormatting sqref="I229">
    <cfRule type="cellIs" dxfId="3117" priority="1867" stopIfTrue="1" operator="equal">
      <formula>"茶"</formula>
    </cfRule>
    <cfRule type="cellIs" dxfId="3116" priority="1868" stopIfTrue="1" operator="equal">
      <formula>"緑"</formula>
    </cfRule>
    <cfRule type="cellIs" dxfId="3115" priority="1869" stopIfTrue="1" operator="equal">
      <formula>"黄"</formula>
    </cfRule>
  </conditionalFormatting>
  <conditionalFormatting sqref="I229">
    <cfRule type="cellIs" dxfId="3114" priority="1864" stopIfTrue="1" operator="equal">
      <formula>"茶"</formula>
    </cfRule>
    <cfRule type="cellIs" dxfId="3113" priority="1865" stopIfTrue="1" operator="equal">
      <formula>"緑"</formula>
    </cfRule>
    <cfRule type="cellIs" dxfId="3112" priority="1866" stopIfTrue="1" operator="equal">
      <formula>"黄"</formula>
    </cfRule>
  </conditionalFormatting>
  <conditionalFormatting sqref="H230">
    <cfRule type="cellIs" dxfId="3111" priority="1861" stopIfTrue="1" operator="equal">
      <formula>"茶"</formula>
    </cfRule>
    <cfRule type="cellIs" dxfId="3110" priority="1862" stopIfTrue="1" operator="equal">
      <formula>"緑"</formula>
    </cfRule>
    <cfRule type="cellIs" dxfId="3109" priority="1863" stopIfTrue="1" operator="equal">
      <formula>"黄"</formula>
    </cfRule>
  </conditionalFormatting>
  <conditionalFormatting sqref="H230">
    <cfRule type="cellIs" dxfId="3108" priority="1858" stopIfTrue="1" operator="equal">
      <formula>"茶"</formula>
    </cfRule>
    <cfRule type="cellIs" dxfId="3107" priority="1859" stopIfTrue="1" operator="equal">
      <formula>"緑"</formula>
    </cfRule>
    <cfRule type="cellIs" dxfId="3106" priority="1860" stopIfTrue="1" operator="equal">
      <formula>"黄"</formula>
    </cfRule>
  </conditionalFormatting>
  <conditionalFormatting sqref="I230">
    <cfRule type="cellIs" dxfId="3105" priority="1855" stopIfTrue="1" operator="equal">
      <formula>"茶"</formula>
    </cfRule>
    <cfRule type="cellIs" dxfId="3104" priority="1856" stopIfTrue="1" operator="equal">
      <formula>"緑"</formula>
    </cfRule>
    <cfRule type="cellIs" dxfId="3103" priority="1857" stopIfTrue="1" operator="equal">
      <formula>"黄"</formula>
    </cfRule>
  </conditionalFormatting>
  <conditionalFormatting sqref="I230">
    <cfRule type="cellIs" dxfId="3102" priority="1852" stopIfTrue="1" operator="equal">
      <formula>"茶"</formula>
    </cfRule>
    <cfRule type="cellIs" dxfId="3101" priority="1853" stopIfTrue="1" operator="equal">
      <formula>"緑"</formula>
    </cfRule>
    <cfRule type="cellIs" dxfId="3100" priority="1854" stopIfTrue="1" operator="equal">
      <formula>"黄"</formula>
    </cfRule>
  </conditionalFormatting>
  <conditionalFormatting sqref="H231">
    <cfRule type="cellIs" dxfId="3099" priority="1849" stopIfTrue="1" operator="equal">
      <formula>"茶"</formula>
    </cfRule>
    <cfRule type="cellIs" dxfId="3098" priority="1850" stopIfTrue="1" operator="equal">
      <formula>"緑"</formula>
    </cfRule>
    <cfRule type="cellIs" dxfId="3097" priority="1851" stopIfTrue="1" operator="equal">
      <formula>"黄"</formula>
    </cfRule>
  </conditionalFormatting>
  <conditionalFormatting sqref="H231">
    <cfRule type="cellIs" dxfId="3096" priority="1846" stopIfTrue="1" operator="equal">
      <formula>"茶"</formula>
    </cfRule>
    <cfRule type="cellIs" dxfId="3095" priority="1847" stopIfTrue="1" operator="equal">
      <formula>"緑"</formula>
    </cfRule>
    <cfRule type="cellIs" dxfId="3094" priority="1848" stopIfTrue="1" operator="equal">
      <formula>"黄"</formula>
    </cfRule>
  </conditionalFormatting>
  <conditionalFormatting sqref="H231:I231">
    <cfRule type="cellIs" dxfId="3093" priority="1843" stopIfTrue="1" operator="equal">
      <formula>"茶"</formula>
    </cfRule>
    <cfRule type="cellIs" dxfId="3092" priority="1844" stopIfTrue="1" operator="equal">
      <formula>"緑"</formula>
    </cfRule>
    <cfRule type="cellIs" dxfId="3091" priority="1845" stopIfTrue="1" operator="equal">
      <formula>"黄"</formula>
    </cfRule>
  </conditionalFormatting>
  <conditionalFormatting sqref="H231:I231">
    <cfRule type="cellIs" dxfId="3090" priority="1840" stopIfTrue="1" operator="equal">
      <formula>"茶"</formula>
    </cfRule>
    <cfRule type="cellIs" dxfId="3089" priority="1841" stopIfTrue="1" operator="equal">
      <formula>"緑"</formula>
    </cfRule>
    <cfRule type="cellIs" dxfId="3088" priority="1842" stopIfTrue="1" operator="equal">
      <formula>"黄"</formula>
    </cfRule>
  </conditionalFormatting>
  <conditionalFormatting sqref="H232">
    <cfRule type="cellIs" dxfId="3087" priority="1837" stopIfTrue="1" operator="equal">
      <formula>"茶"</formula>
    </cfRule>
    <cfRule type="cellIs" dxfId="3086" priority="1838" stopIfTrue="1" operator="equal">
      <formula>"緑"</formula>
    </cfRule>
    <cfRule type="cellIs" dxfId="3085" priority="1839" stopIfTrue="1" operator="equal">
      <formula>"黄"</formula>
    </cfRule>
  </conditionalFormatting>
  <conditionalFormatting sqref="H232:I232">
    <cfRule type="cellIs" dxfId="3084" priority="1834" stopIfTrue="1" operator="equal">
      <formula>"茶"</formula>
    </cfRule>
    <cfRule type="cellIs" dxfId="3083" priority="1835" stopIfTrue="1" operator="equal">
      <formula>"緑"</formula>
    </cfRule>
    <cfRule type="cellIs" dxfId="3082" priority="1836" stopIfTrue="1" operator="equal">
      <formula>"黄"</formula>
    </cfRule>
  </conditionalFormatting>
  <conditionalFormatting sqref="H233">
    <cfRule type="cellIs" dxfId="3081" priority="1831" stopIfTrue="1" operator="equal">
      <formula>"茶"</formula>
    </cfRule>
    <cfRule type="cellIs" dxfId="3080" priority="1832" stopIfTrue="1" operator="equal">
      <formula>"緑"</formula>
    </cfRule>
    <cfRule type="cellIs" dxfId="3079" priority="1833" stopIfTrue="1" operator="equal">
      <formula>"黄"</formula>
    </cfRule>
  </conditionalFormatting>
  <conditionalFormatting sqref="H233:I233">
    <cfRule type="cellIs" dxfId="3078" priority="1828" stopIfTrue="1" operator="equal">
      <formula>"茶"</formula>
    </cfRule>
    <cfRule type="cellIs" dxfId="3077" priority="1829" stopIfTrue="1" operator="equal">
      <formula>"緑"</formula>
    </cfRule>
    <cfRule type="cellIs" dxfId="3076" priority="1830" stopIfTrue="1" operator="equal">
      <formula>"黄"</formula>
    </cfRule>
  </conditionalFormatting>
  <conditionalFormatting sqref="H234">
    <cfRule type="cellIs" dxfId="3075" priority="1825" stopIfTrue="1" operator="equal">
      <formula>"茶"</formula>
    </cfRule>
    <cfRule type="cellIs" dxfId="3074" priority="1826" stopIfTrue="1" operator="equal">
      <formula>"緑"</formula>
    </cfRule>
    <cfRule type="cellIs" dxfId="3073" priority="1827" stopIfTrue="1" operator="equal">
      <formula>"黄"</formula>
    </cfRule>
  </conditionalFormatting>
  <conditionalFormatting sqref="H234">
    <cfRule type="cellIs" dxfId="3072" priority="1822" stopIfTrue="1" operator="equal">
      <formula>"茶"</formula>
    </cfRule>
    <cfRule type="cellIs" dxfId="3071" priority="1823" stopIfTrue="1" operator="equal">
      <formula>"緑"</formula>
    </cfRule>
    <cfRule type="cellIs" dxfId="3070" priority="1824" stopIfTrue="1" operator="equal">
      <formula>"黄"</formula>
    </cfRule>
  </conditionalFormatting>
  <conditionalFormatting sqref="I234">
    <cfRule type="cellIs" dxfId="3069" priority="1819" stopIfTrue="1" operator="equal">
      <formula>"茶"</formula>
    </cfRule>
    <cfRule type="cellIs" dxfId="3068" priority="1820" stopIfTrue="1" operator="equal">
      <formula>"緑"</formula>
    </cfRule>
    <cfRule type="cellIs" dxfId="3067" priority="1821" stopIfTrue="1" operator="equal">
      <formula>"黄"</formula>
    </cfRule>
  </conditionalFormatting>
  <conditionalFormatting sqref="I234">
    <cfRule type="cellIs" dxfId="3066" priority="1816" stopIfTrue="1" operator="equal">
      <formula>"茶"</formula>
    </cfRule>
    <cfRule type="cellIs" dxfId="3065" priority="1817" stopIfTrue="1" operator="equal">
      <formula>"緑"</formula>
    </cfRule>
    <cfRule type="cellIs" dxfId="3064" priority="1818" stopIfTrue="1" operator="equal">
      <formula>"黄"</formula>
    </cfRule>
  </conditionalFormatting>
  <conditionalFormatting sqref="I234">
    <cfRule type="cellIs" dxfId="3063" priority="1813" stopIfTrue="1" operator="equal">
      <formula>"茶"</formula>
    </cfRule>
    <cfRule type="cellIs" dxfId="3062" priority="1814" stopIfTrue="1" operator="equal">
      <formula>"緑"</formula>
    </cfRule>
    <cfRule type="cellIs" dxfId="3061" priority="1815" stopIfTrue="1" operator="equal">
      <formula>"黄"</formula>
    </cfRule>
  </conditionalFormatting>
  <conditionalFormatting sqref="I234">
    <cfRule type="cellIs" dxfId="3060" priority="1810" stopIfTrue="1" operator="equal">
      <formula>"茶"</formula>
    </cfRule>
    <cfRule type="cellIs" dxfId="3059" priority="1811" stopIfTrue="1" operator="equal">
      <formula>"緑"</formula>
    </cfRule>
    <cfRule type="cellIs" dxfId="3058" priority="1812" stopIfTrue="1" operator="equal">
      <formula>"黄"</formula>
    </cfRule>
  </conditionalFormatting>
  <conditionalFormatting sqref="I234">
    <cfRule type="cellIs" dxfId="3057" priority="1807" stopIfTrue="1" operator="equal">
      <formula>"茶"</formula>
    </cfRule>
    <cfRule type="cellIs" dxfId="3056" priority="1808" stopIfTrue="1" operator="equal">
      <formula>"緑"</formula>
    </cfRule>
    <cfRule type="cellIs" dxfId="3055" priority="1809" stopIfTrue="1" operator="equal">
      <formula>"黄"</formula>
    </cfRule>
  </conditionalFormatting>
  <conditionalFormatting sqref="I234">
    <cfRule type="cellIs" dxfId="3054" priority="1804" stopIfTrue="1" operator="equal">
      <formula>"茶"</formula>
    </cfRule>
    <cfRule type="cellIs" dxfId="3053" priority="1805" stopIfTrue="1" operator="equal">
      <formula>"緑"</formula>
    </cfRule>
    <cfRule type="cellIs" dxfId="3052" priority="1806" stopIfTrue="1" operator="equal">
      <formula>"黄"</formula>
    </cfRule>
  </conditionalFormatting>
  <conditionalFormatting sqref="H235">
    <cfRule type="cellIs" dxfId="3051" priority="1801" stopIfTrue="1" operator="equal">
      <formula>"茶"</formula>
    </cfRule>
    <cfRule type="cellIs" dxfId="3050" priority="1802" stopIfTrue="1" operator="equal">
      <formula>"緑"</formula>
    </cfRule>
    <cfRule type="cellIs" dxfId="3049" priority="1803" stopIfTrue="1" operator="equal">
      <formula>"黄"</formula>
    </cfRule>
  </conditionalFormatting>
  <conditionalFormatting sqref="H235">
    <cfRule type="cellIs" dxfId="3048" priority="1798" stopIfTrue="1" operator="equal">
      <formula>"茶"</formula>
    </cfRule>
    <cfRule type="cellIs" dxfId="3047" priority="1799" stopIfTrue="1" operator="equal">
      <formula>"緑"</formula>
    </cfRule>
    <cfRule type="cellIs" dxfId="3046" priority="1800" stopIfTrue="1" operator="equal">
      <formula>"黄"</formula>
    </cfRule>
  </conditionalFormatting>
  <conditionalFormatting sqref="I235">
    <cfRule type="cellIs" dxfId="3045" priority="1795" stopIfTrue="1" operator="equal">
      <formula>"茶"</formula>
    </cfRule>
    <cfRule type="cellIs" dxfId="3044" priority="1796" stopIfTrue="1" operator="equal">
      <formula>"緑"</formula>
    </cfRule>
    <cfRule type="cellIs" dxfId="3043" priority="1797" stopIfTrue="1" operator="equal">
      <formula>"黄"</formula>
    </cfRule>
  </conditionalFormatting>
  <conditionalFormatting sqref="H236:H237">
    <cfRule type="cellIs" dxfId="3042" priority="1792" stopIfTrue="1" operator="equal">
      <formula>"茶"</formula>
    </cfRule>
    <cfRule type="cellIs" dxfId="3041" priority="1793" stopIfTrue="1" operator="equal">
      <formula>"緑"</formula>
    </cfRule>
    <cfRule type="cellIs" dxfId="3040" priority="1794" stopIfTrue="1" operator="equal">
      <formula>"黄"</formula>
    </cfRule>
  </conditionalFormatting>
  <conditionalFormatting sqref="H236:H237">
    <cfRule type="cellIs" dxfId="3039" priority="1789" stopIfTrue="1" operator="equal">
      <formula>"茶"</formula>
    </cfRule>
    <cfRule type="cellIs" dxfId="3038" priority="1790" stopIfTrue="1" operator="equal">
      <formula>"緑"</formula>
    </cfRule>
    <cfRule type="cellIs" dxfId="3037" priority="1791" stopIfTrue="1" operator="equal">
      <formula>"黄"</formula>
    </cfRule>
  </conditionalFormatting>
  <conditionalFormatting sqref="I236">
    <cfRule type="cellIs" dxfId="3036" priority="1786" stopIfTrue="1" operator="equal">
      <formula>"茶"</formula>
    </cfRule>
    <cfRule type="cellIs" dxfId="3035" priority="1787" stopIfTrue="1" operator="equal">
      <formula>"緑"</formula>
    </cfRule>
    <cfRule type="cellIs" dxfId="3034" priority="1788" stopIfTrue="1" operator="equal">
      <formula>"黄"</formula>
    </cfRule>
  </conditionalFormatting>
  <conditionalFormatting sqref="I236">
    <cfRule type="cellIs" dxfId="3033" priority="1783" stopIfTrue="1" operator="equal">
      <formula>"茶"</formula>
    </cfRule>
    <cfRule type="cellIs" dxfId="3032" priority="1784" stopIfTrue="1" operator="equal">
      <formula>"緑"</formula>
    </cfRule>
    <cfRule type="cellIs" dxfId="3031" priority="1785" stopIfTrue="1" operator="equal">
      <formula>"黄"</formula>
    </cfRule>
  </conditionalFormatting>
  <conditionalFormatting sqref="I237">
    <cfRule type="cellIs" dxfId="3030" priority="1780" stopIfTrue="1" operator="equal">
      <formula>"茶"</formula>
    </cfRule>
    <cfRule type="cellIs" dxfId="3029" priority="1781" stopIfTrue="1" operator="equal">
      <formula>"緑"</formula>
    </cfRule>
    <cfRule type="cellIs" dxfId="3028" priority="1782" stopIfTrue="1" operator="equal">
      <formula>"黄"</formula>
    </cfRule>
  </conditionalFormatting>
  <conditionalFormatting sqref="H238">
    <cfRule type="cellIs" dxfId="3027" priority="1777" stopIfTrue="1" operator="equal">
      <formula>"茶"</formula>
    </cfRule>
    <cfRule type="cellIs" dxfId="3026" priority="1778" stopIfTrue="1" operator="equal">
      <formula>"緑"</formula>
    </cfRule>
    <cfRule type="cellIs" dxfId="3025" priority="1779" stopIfTrue="1" operator="equal">
      <formula>"黄"</formula>
    </cfRule>
  </conditionalFormatting>
  <conditionalFormatting sqref="H238">
    <cfRule type="cellIs" dxfId="3024" priority="1774" stopIfTrue="1" operator="equal">
      <formula>"茶"</formula>
    </cfRule>
    <cfRule type="cellIs" dxfId="3023" priority="1775" stopIfTrue="1" operator="equal">
      <formula>"緑"</formula>
    </cfRule>
    <cfRule type="cellIs" dxfId="3022" priority="1776" stopIfTrue="1" operator="equal">
      <formula>"黄"</formula>
    </cfRule>
  </conditionalFormatting>
  <conditionalFormatting sqref="I238">
    <cfRule type="cellIs" dxfId="3021" priority="1771" stopIfTrue="1" operator="equal">
      <formula>"茶"</formula>
    </cfRule>
    <cfRule type="cellIs" dxfId="3020" priority="1772" stopIfTrue="1" operator="equal">
      <formula>"緑"</formula>
    </cfRule>
    <cfRule type="cellIs" dxfId="3019" priority="1773" stopIfTrue="1" operator="equal">
      <formula>"黄"</formula>
    </cfRule>
  </conditionalFormatting>
  <conditionalFormatting sqref="I238">
    <cfRule type="cellIs" dxfId="3018" priority="1768" stopIfTrue="1" operator="equal">
      <formula>"茶"</formula>
    </cfRule>
    <cfRule type="cellIs" dxfId="3017" priority="1769" stopIfTrue="1" operator="equal">
      <formula>"緑"</formula>
    </cfRule>
    <cfRule type="cellIs" dxfId="3016" priority="1770" stopIfTrue="1" operator="equal">
      <formula>"黄"</formula>
    </cfRule>
  </conditionalFormatting>
  <conditionalFormatting sqref="I238">
    <cfRule type="cellIs" dxfId="3015" priority="1765" stopIfTrue="1" operator="equal">
      <formula>"茶"</formula>
    </cfRule>
    <cfRule type="cellIs" dxfId="3014" priority="1766" stopIfTrue="1" operator="equal">
      <formula>"緑"</formula>
    </cfRule>
    <cfRule type="cellIs" dxfId="3013" priority="1767" stopIfTrue="1" operator="equal">
      <formula>"黄"</formula>
    </cfRule>
  </conditionalFormatting>
  <conditionalFormatting sqref="I238">
    <cfRule type="cellIs" dxfId="3012" priority="1762" stopIfTrue="1" operator="equal">
      <formula>"茶"</formula>
    </cfRule>
    <cfRule type="cellIs" dxfId="3011" priority="1763" stopIfTrue="1" operator="equal">
      <formula>"緑"</formula>
    </cfRule>
    <cfRule type="cellIs" dxfId="3010" priority="1764" stopIfTrue="1" operator="equal">
      <formula>"黄"</formula>
    </cfRule>
  </conditionalFormatting>
  <conditionalFormatting sqref="I238">
    <cfRule type="cellIs" dxfId="3009" priority="1759" stopIfTrue="1" operator="equal">
      <formula>"茶"</formula>
    </cfRule>
    <cfRule type="cellIs" dxfId="3008" priority="1760" stopIfTrue="1" operator="equal">
      <formula>"緑"</formula>
    </cfRule>
    <cfRule type="cellIs" dxfId="3007" priority="1761" stopIfTrue="1" operator="equal">
      <formula>"黄"</formula>
    </cfRule>
  </conditionalFormatting>
  <conditionalFormatting sqref="I238">
    <cfRule type="cellIs" dxfId="3006" priority="1756" stopIfTrue="1" operator="equal">
      <formula>"茶"</formula>
    </cfRule>
    <cfRule type="cellIs" dxfId="3005" priority="1757" stopIfTrue="1" operator="equal">
      <formula>"緑"</formula>
    </cfRule>
    <cfRule type="cellIs" dxfId="3004" priority="1758" stopIfTrue="1" operator="equal">
      <formula>"黄"</formula>
    </cfRule>
  </conditionalFormatting>
  <conditionalFormatting sqref="I238 H239">
    <cfRule type="cellIs" dxfId="3003" priority="1753" stopIfTrue="1" operator="equal">
      <formula>"茶"</formula>
    </cfRule>
    <cfRule type="cellIs" dxfId="3002" priority="1754" stopIfTrue="1" operator="equal">
      <formula>"緑"</formula>
    </cfRule>
    <cfRule type="cellIs" dxfId="3001" priority="1755" stopIfTrue="1" operator="equal">
      <formula>"黄"</formula>
    </cfRule>
  </conditionalFormatting>
  <conditionalFormatting sqref="I238 H239">
    <cfRule type="cellIs" dxfId="3000" priority="1750" stopIfTrue="1" operator="equal">
      <formula>"茶"</formula>
    </cfRule>
    <cfRule type="cellIs" dxfId="2999" priority="1751" stopIfTrue="1" operator="equal">
      <formula>"緑"</formula>
    </cfRule>
    <cfRule type="cellIs" dxfId="2998" priority="1752" stopIfTrue="1" operator="equal">
      <formula>"黄"</formula>
    </cfRule>
  </conditionalFormatting>
  <conditionalFormatting sqref="I238 H239">
    <cfRule type="cellIs" dxfId="2997" priority="1747" stopIfTrue="1" operator="equal">
      <formula>"茶"</formula>
    </cfRule>
    <cfRule type="cellIs" dxfId="2996" priority="1748" stopIfTrue="1" operator="equal">
      <formula>"緑"</formula>
    </cfRule>
    <cfRule type="cellIs" dxfId="2995" priority="1749" stopIfTrue="1" operator="equal">
      <formula>"黄"</formula>
    </cfRule>
  </conditionalFormatting>
  <conditionalFormatting sqref="I238 H239">
    <cfRule type="cellIs" dxfId="2994" priority="1744" stopIfTrue="1" operator="equal">
      <formula>"茶"</formula>
    </cfRule>
    <cfRule type="cellIs" dxfId="2993" priority="1745" stopIfTrue="1" operator="equal">
      <formula>"緑"</formula>
    </cfRule>
    <cfRule type="cellIs" dxfId="2992" priority="1746" stopIfTrue="1" operator="equal">
      <formula>"黄"</formula>
    </cfRule>
  </conditionalFormatting>
  <conditionalFormatting sqref="I238 H239">
    <cfRule type="cellIs" dxfId="2991" priority="1741" stopIfTrue="1" operator="equal">
      <formula>"茶"</formula>
    </cfRule>
    <cfRule type="cellIs" dxfId="2990" priority="1742" stopIfTrue="1" operator="equal">
      <formula>"緑"</formula>
    </cfRule>
    <cfRule type="cellIs" dxfId="2989" priority="1743" stopIfTrue="1" operator="equal">
      <formula>"黄"</formula>
    </cfRule>
  </conditionalFormatting>
  <conditionalFormatting sqref="I238 H239">
    <cfRule type="cellIs" dxfId="2988" priority="1738" stopIfTrue="1" operator="equal">
      <formula>"茶"</formula>
    </cfRule>
    <cfRule type="cellIs" dxfId="2987" priority="1739" stopIfTrue="1" operator="equal">
      <formula>"緑"</formula>
    </cfRule>
    <cfRule type="cellIs" dxfId="2986" priority="1740" stopIfTrue="1" operator="equal">
      <formula>"黄"</formula>
    </cfRule>
  </conditionalFormatting>
  <conditionalFormatting sqref="I239">
    <cfRule type="cellIs" dxfId="2985" priority="1735" stopIfTrue="1" operator="equal">
      <formula>"茶"</formula>
    </cfRule>
    <cfRule type="cellIs" dxfId="2984" priority="1736" stopIfTrue="1" operator="equal">
      <formula>"緑"</formula>
    </cfRule>
    <cfRule type="cellIs" dxfId="2983" priority="1737" stopIfTrue="1" operator="equal">
      <formula>"黄"</formula>
    </cfRule>
  </conditionalFormatting>
  <conditionalFormatting sqref="H240">
    <cfRule type="cellIs" dxfId="2982" priority="1732" stopIfTrue="1" operator="equal">
      <formula>"茶"</formula>
    </cfRule>
    <cfRule type="cellIs" dxfId="2981" priority="1733" stopIfTrue="1" operator="equal">
      <formula>"緑"</formula>
    </cfRule>
    <cfRule type="cellIs" dxfId="2980" priority="1734" stopIfTrue="1" operator="equal">
      <formula>"黄"</formula>
    </cfRule>
  </conditionalFormatting>
  <conditionalFormatting sqref="H240">
    <cfRule type="cellIs" dxfId="2979" priority="1729" stopIfTrue="1" operator="equal">
      <formula>"茶"</formula>
    </cfRule>
    <cfRule type="cellIs" dxfId="2978" priority="1730" stopIfTrue="1" operator="equal">
      <formula>"緑"</formula>
    </cfRule>
    <cfRule type="cellIs" dxfId="2977" priority="1731" stopIfTrue="1" operator="equal">
      <formula>"黄"</formula>
    </cfRule>
  </conditionalFormatting>
  <conditionalFormatting sqref="H240:H241">
    <cfRule type="cellIs" dxfId="2976" priority="1726" stopIfTrue="1" operator="equal">
      <formula>"茶"</formula>
    </cfRule>
    <cfRule type="cellIs" dxfId="2975" priority="1727" stopIfTrue="1" operator="equal">
      <formula>"緑"</formula>
    </cfRule>
    <cfRule type="cellIs" dxfId="2974" priority="1728" stopIfTrue="1" operator="equal">
      <formula>"黄"</formula>
    </cfRule>
  </conditionalFormatting>
  <conditionalFormatting sqref="H240:H241">
    <cfRule type="cellIs" dxfId="2973" priority="1723" stopIfTrue="1" operator="equal">
      <formula>"茶"</formula>
    </cfRule>
    <cfRule type="cellIs" dxfId="2972" priority="1724" stopIfTrue="1" operator="equal">
      <formula>"緑"</formula>
    </cfRule>
    <cfRule type="cellIs" dxfId="2971" priority="1725" stopIfTrue="1" operator="equal">
      <formula>"黄"</formula>
    </cfRule>
  </conditionalFormatting>
  <conditionalFormatting sqref="I240">
    <cfRule type="cellIs" dxfId="2970" priority="1720" stopIfTrue="1" operator="equal">
      <formula>"茶"</formula>
    </cfRule>
    <cfRule type="cellIs" dxfId="2969" priority="1721" stopIfTrue="1" operator="equal">
      <formula>"緑"</formula>
    </cfRule>
    <cfRule type="cellIs" dxfId="2968" priority="1722" stopIfTrue="1" operator="equal">
      <formula>"黄"</formula>
    </cfRule>
  </conditionalFormatting>
  <conditionalFormatting sqref="I242">
    <cfRule type="cellIs" dxfId="2967" priority="1717" stopIfTrue="1" operator="equal">
      <formula>"茶"</formula>
    </cfRule>
    <cfRule type="cellIs" dxfId="2966" priority="1718" stopIfTrue="1" operator="equal">
      <formula>"緑"</formula>
    </cfRule>
    <cfRule type="cellIs" dxfId="2965" priority="1719" stopIfTrue="1" operator="equal">
      <formula>"黄"</formula>
    </cfRule>
  </conditionalFormatting>
  <conditionalFormatting sqref="I241">
    <cfRule type="cellIs" dxfId="2964" priority="1714" stopIfTrue="1" operator="equal">
      <formula>"茶"</formula>
    </cfRule>
    <cfRule type="cellIs" dxfId="2963" priority="1715" stopIfTrue="1" operator="equal">
      <formula>"緑"</formula>
    </cfRule>
    <cfRule type="cellIs" dxfId="2962" priority="1716" stopIfTrue="1" operator="equal">
      <formula>"黄"</formula>
    </cfRule>
  </conditionalFormatting>
  <conditionalFormatting sqref="I241">
    <cfRule type="cellIs" dxfId="2961" priority="1711" stopIfTrue="1" operator="equal">
      <formula>"茶"</formula>
    </cfRule>
    <cfRule type="cellIs" dxfId="2960" priority="1712" stopIfTrue="1" operator="equal">
      <formula>"緑"</formula>
    </cfRule>
    <cfRule type="cellIs" dxfId="2959" priority="1713" stopIfTrue="1" operator="equal">
      <formula>"黄"</formula>
    </cfRule>
  </conditionalFormatting>
  <conditionalFormatting sqref="H242">
    <cfRule type="cellIs" dxfId="2958" priority="1708" stopIfTrue="1" operator="equal">
      <formula>"茶"</formula>
    </cfRule>
    <cfRule type="cellIs" dxfId="2957" priority="1709" stopIfTrue="1" operator="equal">
      <formula>"緑"</formula>
    </cfRule>
    <cfRule type="cellIs" dxfId="2956" priority="1710" stopIfTrue="1" operator="equal">
      <formula>"黄"</formula>
    </cfRule>
  </conditionalFormatting>
  <conditionalFormatting sqref="H242">
    <cfRule type="cellIs" dxfId="2955" priority="1705" stopIfTrue="1" operator="equal">
      <formula>"茶"</formula>
    </cfRule>
    <cfRule type="cellIs" dxfId="2954" priority="1706" stopIfTrue="1" operator="equal">
      <formula>"緑"</formula>
    </cfRule>
    <cfRule type="cellIs" dxfId="2953" priority="1707" stopIfTrue="1" operator="equal">
      <formula>"黄"</formula>
    </cfRule>
  </conditionalFormatting>
  <conditionalFormatting sqref="H243">
    <cfRule type="cellIs" dxfId="2952" priority="1702" stopIfTrue="1" operator="equal">
      <formula>"茶"</formula>
    </cfRule>
    <cfRule type="cellIs" dxfId="2951" priority="1703" stopIfTrue="1" operator="equal">
      <formula>"緑"</formula>
    </cfRule>
    <cfRule type="cellIs" dxfId="2950" priority="1704" stopIfTrue="1" operator="equal">
      <formula>"黄"</formula>
    </cfRule>
  </conditionalFormatting>
  <conditionalFormatting sqref="H243">
    <cfRule type="cellIs" dxfId="2949" priority="1699" stopIfTrue="1" operator="equal">
      <formula>"茶"</formula>
    </cfRule>
    <cfRule type="cellIs" dxfId="2948" priority="1700" stopIfTrue="1" operator="equal">
      <formula>"緑"</formula>
    </cfRule>
    <cfRule type="cellIs" dxfId="2947" priority="1701" stopIfTrue="1" operator="equal">
      <formula>"黄"</formula>
    </cfRule>
  </conditionalFormatting>
  <conditionalFormatting sqref="H243">
    <cfRule type="cellIs" dxfId="2946" priority="1696" stopIfTrue="1" operator="equal">
      <formula>"茶"</formula>
    </cfRule>
    <cfRule type="cellIs" dxfId="2945" priority="1697" stopIfTrue="1" operator="equal">
      <formula>"緑"</formula>
    </cfRule>
    <cfRule type="cellIs" dxfId="2944" priority="1698" stopIfTrue="1" operator="equal">
      <formula>"黄"</formula>
    </cfRule>
  </conditionalFormatting>
  <conditionalFormatting sqref="H243">
    <cfRule type="cellIs" dxfId="2943" priority="1693" stopIfTrue="1" operator="equal">
      <formula>"茶"</formula>
    </cfRule>
    <cfRule type="cellIs" dxfId="2942" priority="1694" stopIfTrue="1" operator="equal">
      <formula>"緑"</formula>
    </cfRule>
    <cfRule type="cellIs" dxfId="2941" priority="1695" stopIfTrue="1" operator="equal">
      <formula>"黄"</formula>
    </cfRule>
  </conditionalFormatting>
  <conditionalFormatting sqref="H243">
    <cfRule type="cellIs" dxfId="2940" priority="1690" stopIfTrue="1" operator="equal">
      <formula>"茶"</formula>
    </cfRule>
    <cfRule type="cellIs" dxfId="2939" priority="1691" stopIfTrue="1" operator="equal">
      <formula>"緑"</formula>
    </cfRule>
    <cfRule type="cellIs" dxfId="2938" priority="1692" stopIfTrue="1" operator="equal">
      <formula>"黄"</formula>
    </cfRule>
  </conditionalFormatting>
  <conditionalFormatting sqref="H243">
    <cfRule type="cellIs" dxfId="2937" priority="1687" stopIfTrue="1" operator="equal">
      <formula>"茶"</formula>
    </cfRule>
    <cfRule type="cellIs" dxfId="2936" priority="1688" stopIfTrue="1" operator="equal">
      <formula>"緑"</formula>
    </cfRule>
    <cfRule type="cellIs" dxfId="2935" priority="1689" stopIfTrue="1" operator="equal">
      <formula>"黄"</formula>
    </cfRule>
  </conditionalFormatting>
  <conditionalFormatting sqref="H243:I243">
    <cfRule type="cellIs" dxfId="2934" priority="1684" stopIfTrue="1" operator="equal">
      <formula>"茶"</formula>
    </cfRule>
    <cfRule type="cellIs" dxfId="2933" priority="1685" stopIfTrue="1" operator="equal">
      <formula>"緑"</formula>
    </cfRule>
    <cfRule type="cellIs" dxfId="2932" priority="1686" stopIfTrue="1" operator="equal">
      <formula>"黄"</formula>
    </cfRule>
  </conditionalFormatting>
  <conditionalFormatting sqref="H243:I243">
    <cfRule type="cellIs" dxfId="2931" priority="1681" stopIfTrue="1" operator="equal">
      <formula>"茶"</formula>
    </cfRule>
    <cfRule type="cellIs" dxfId="2930" priority="1682" stopIfTrue="1" operator="equal">
      <formula>"緑"</formula>
    </cfRule>
    <cfRule type="cellIs" dxfId="2929" priority="1683" stopIfTrue="1" operator="equal">
      <formula>"黄"</formula>
    </cfRule>
  </conditionalFormatting>
  <conditionalFormatting sqref="H243:I243">
    <cfRule type="cellIs" dxfId="2928" priority="1678" stopIfTrue="1" operator="equal">
      <formula>"茶"</formula>
    </cfRule>
    <cfRule type="cellIs" dxfId="2927" priority="1679" stopIfTrue="1" operator="equal">
      <formula>"緑"</formula>
    </cfRule>
    <cfRule type="cellIs" dxfId="2926" priority="1680" stopIfTrue="1" operator="equal">
      <formula>"黄"</formula>
    </cfRule>
  </conditionalFormatting>
  <conditionalFormatting sqref="H243:I243">
    <cfRule type="cellIs" dxfId="2925" priority="1675" stopIfTrue="1" operator="equal">
      <formula>"茶"</formula>
    </cfRule>
    <cfRule type="cellIs" dxfId="2924" priority="1676" stopIfTrue="1" operator="equal">
      <formula>"緑"</formula>
    </cfRule>
    <cfRule type="cellIs" dxfId="2923" priority="1677" stopIfTrue="1" operator="equal">
      <formula>"黄"</formula>
    </cfRule>
  </conditionalFormatting>
  <conditionalFormatting sqref="H243:I243">
    <cfRule type="cellIs" dxfId="2922" priority="1672" stopIfTrue="1" operator="equal">
      <formula>"茶"</formula>
    </cfRule>
    <cfRule type="cellIs" dxfId="2921" priority="1673" stopIfTrue="1" operator="equal">
      <formula>"緑"</formula>
    </cfRule>
    <cfRule type="cellIs" dxfId="2920" priority="1674" stopIfTrue="1" operator="equal">
      <formula>"黄"</formula>
    </cfRule>
  </conditionalFormatting>
  <conditionalFormatting sqref="H243:I243">
    <cfRule type="cellIs" dxfId="2919" priority="1669" stopIfTrue="1" operator="equal">
      <formula>"茶"</formula>
    </cfRule>
    <cfRule type="cellIs" dxfId="2918" priority="1670" stopIfTrue="1" operator="equal">
      <formula>"緑"</formula>
    </cfRule>
    <cfRule type="cellIs" dxfId="2917" priority="1671" stopIfTrue="1" operator="equal">
      <formula>"黄"</formula>
    </cfRule>
  </conditionalFormatting>
  <conditionalFormatting sqref="H243:I243 I244">
    <cfRule type="cellIs" dxfId="2916" priority="1666" stopIfTrue="1" operator="equal">
      <formula>"茶"</formula>
    </cfRule>
    <cfRule type="cellIs" dxfId="2915" priority="1667" stopIfTrue="1" operator="equal">
      <formula>"緑"</formula>
    </cfRule>
    <cfRule type="cellIs" dxfId="2914" priority="1668" stopIfTrue="1" operator="equal">
      <formula>"黄"</formula>
    </cfRule>
  </conditionalFormatting>
  <conditionalFormatting sqref="H243:I243 I244">
    <cfRule type="cellIs" dxfId="2913" priority="1663" stopIfTrue="1" operator="equal">
      <formula>"茶"</formula>
    </cfRule>
    <cfRule type="cellIs" dxfId="2912" priority="1664" stopIfTrue="1" operator="equal">
      <formula>"緑"</formula>
    </cfRule>
    <cfRule type="cellIs" dxfId="2911" priority="1665" stopIfTrue="1" operator="equal">
      <formula>"黄"</formula>
    </cfRule>
  </conditionalFormatting>
  <conditionalFormatting sqref="H243:I243 I244">
    <cfRule type="cellIs" dxfId="2910" priority="1660" stopIfTrue="1" operator="equal">
      <formula>"茶"</formula>
    </cfRule>
    <cfRule type="cellIs" dxfId="2909" priority="1661" stopIfTrue="1" operator="equal">
      <formula>"緑"</formula>
    </cfRule>
    <cfRule type="cellIs" dxfId="2908" priority="1662" stopIfTrue="1" operator="equal">
      <formula>"黄"</formula>
    </cfRule>
  </conditionalFormatting>
  <conditionalFormatting sqref="H243:I243 I244">
    <cfRule type="cellIs" dxfId="2907" priority="1657" stopIfTrue="1" operator="equal">
      <formula>"茶"</formula>
    </cfRule>
    <cfRule type="cellIs" dxfId="2906" priority="1658" stopIfTrue="1" operator="equal">
      <formula>"緑"</formula>
    </cfRule>
    <cfRule type="cellIs" dxfId="2905" priority="1659" stopIfTrue="1" operator="equal">
      <formula>"黄"</formula>
    </cfRule>
  </conditionalFormatting>
  <conditionalFormatting sqref="H243:I243 I244">
    <cfRule type="cellIs" dxfId="2904" priority="1654" stopIfTrue="1" operator="equal">
      <formula>"茶"</formula>
    </cfRule>
    <cfRule type="cellIs" dxfId="2903" priority="1655" stopIfTrue="1" operator="equal">
      <formula>"緑"</formula>
    </cfRule>
    <cfRule type="cellIs" dxfId="2902" priority="1656" stopIfTrue="1" operator="equal">
      <formula>"黄"</formula>
    </cfRule>
  </conditionalFormatting>
  <conditionalFormatting sqref="H243:I243 I244">
    <cfRule type="cellIs" dxfId="2901" priority="1651" stopIfTrue="1" operator="equal">
      <formula>"茶"</formula>
    </cfRule>
    <cfRule type="cellIs" dxfId="2900" priority="1652" stopIfTrue="1" operator="equal">
      <formula>"緑"</formula>
    </cfRule>
    <cfRule type="cellIs" dxfId="2899" priority="1653" stopIfTrue="1" operator="equal">
      <formula>"黄"</formula>
    </cfRule>
  </conditionalFormatting>
  <conditionalFormatting sqref="I245">
    <cfRule type="cellIs" dxfId="2898" priority="1648" stopIfTrue="1" operator="equal">
      <formula>"茶"</formula>
    </cfRule>
    <cfRule type="cellIs" dxfId="2897" priority="1649" stopIfTrue="1" operator="equal">
      <formula>"緑"</formula>
    </cfRule>
    <cfRule type="cellIs" dxfId="2896" priority="1650" stopIfTrue="1" operator="equal">
      <formula>"黄"</formula>
    </cfRule>
  </conditionalFormatting>
  <conditionalFormatting sqref="I245">
    <cfRule type="cellIs" dxfId="2895" priority="1645" stopIfTrue="1" operator="equal">
      <formula>"茶"</formula>
    </cfRule>
    <cfRule type="cellIs" dxfId="2894" priority="1646" stopIfTrue="1" operator="equal">
      <formula>"緑"</formula>
    </cfRule>
    <cfRule type="cellIs" dxfId="2893" priority="1647" stopIfTrue="1" operator="equal">
      <formula>"黄"</formula>
    </cfRule>
  </conditionalFormatting>
  <conditionalFormatting sqref="I245">
    <cfRule type="cellIs" dxfId="2892" priority="1642" stopIfTrue="1" operator="equal">
      <formula>"茶"</formula>
    </cfRule>
    <cfRule type="cellIs" dxfId="2891" priority="1643" stopIfTrue="1" operator="equal">
      <formula>"緑"</formula>
    </cfRule>
    <cfRule type="cellIs" dxfId="2890" priority="1644" stopIfTrue="1" operator="equal">
      <formula>"黄"</formula>
    </cfRule>
  </conditionalFormatting>
  <conditionalFormatting sqref="I245">
    <cfRule type="cellIs" dxfId="2889" priority="1639" stopIfTrue="1" operator="equal">
      <formula>"茶"</formula>
    </cfRule>
    <cfRule type="cellIs" dxfId="2888" priority="1640" stopIfTrue="1" operator="equal">
      <formula>"緑"</formula>
    </cfRule>
    <cfRule type="cellIs" dxfId="2887" priority="1641" stopIfTrue="1" operator="equal">
      <formula>"黄"</formula>
    </cfRule>
  </conditionalFormatting>
  <conditionalFormatting sqref="I245">
    <cfRule type="cellIs" dxfId="2886" priority="1636" stopIfTrue="1" operator="equal">
      <formula>"茶"</formula>
    </cfRule>
    <cfRule type="cellIs" dxfId="2885" priority="1637" stopIfTrue="1" operator="equal">
      <formula>"緑"</formula>
    </cfRule>
    <cfRule type="cellIs" dxfId="2884" priority="1638" stopIfTrue="1" operator="equal">
      <formula>"黄"</formula>
    </cfRule>
  </conditionalFormatting>
  <conditionalFormatting sqref="I245">
    <cfRule type="cellIs" dxfId="2883" priority="1633" stopIfTrue="1" operator="equal">
      <formula>"茶"</formula>
    </cfRule>
    <cfRule type="cellIs" dxfId="2882" priority="1634" stopIfTrue="1" operator="equal">
      <formula>"緑"</formula>
    </cfRule>
    <cfRule type="cellIs" dxfId="2881" priority="1635" stopIfTrue="1" operator="equal">
      <formula>"黄"</formula>
    </cfRule>
  </conditionalFormatting>
  <conditionalFormatting sqref="H246">
    <cfRule type="cellIs" dxfId="2880" priority="1630" stopIfTrue="1" operator="equal">
      <formula>"茶"</formula>
    </cfRule>
    <cfRule type="cellIs" dxfId="2879" priority="1631" stopIfTrue="1" operator="equal">
      <formula>"緑"</formula>
    </cfRule>
    <cfRule type="cellIs" dxfId="2878" priority="1632" stopIfTrue="1" operator="equal">
      <formula>"黄"</formula>
    </cfRule>
  </conditionalFormatting>
  <conditionalFormatting sqref="H246">
    <cfRule type="cellIs" dxfId="2877" priority="1627" stopIfTrue="1" operator="equal">
      <formula>"茶"</formula>
    </cfRule>
    <cfRule type="cellIs" dxfId="2876" priority="1628" stopIfTrue="1" operator="equal">
      <formula>"緑"</formula>
    </cfRule>
    <cfRule type="cellIs" dxfId="2875" priority="1629" stopIfTrue="1" operator="equal">
      <formula>"黄"</formula>
    </cfRule>
  </conditionalFormatting>
  <conditionalFormatting sqref="H246">
    <cfRule type="cellIs" dxfId="2874" priority="1624" stopIfTrue="1" operator="equal">
      <formula>"茶"</formula>
    </cfRule>
    <cfRule type="cellIs" dxfId="2873" priority="1625" stopIfTrue="1" operator="equal">
      <formula>"緑"</formula>
    </cfRule>
    <cfRule type="cellIs" dxfId="2872" priority="1626" stopIfTrue="1" operator="equal">
      <formula>"黄"</formula>
    </cfRule>
  </conditionalFormatting>
  <conditionalFormatting sqref="H246">
    <cfRule type="cellIs" dxfId="2871" priority="1621" stopIfTrue="1" operator="equal">
      <formula>"茶"</formula>
    </cfRule>
    <cfRule type="cellIs" dxfId="2870" priority="1622" stopIfTrue="1" operator="equal">
      <formula>"緑"</formula>
    </cfRule>
    <cfRule type="cellIs" dxfId="2869" priority="1623" stopIfTrue="1" operator="equal">
      <formula>"黄"</formula>
    </cfRule>
  </conditionalFormatting>
  <conditionalFormatting sqref="H246">
    <cfRule type="cellIs" dxfId="2868" priority="1618" stopIfTrue="1" operator="equal">
      <formula>"茶"</formula>
    </cfRule>
    <cfRule type="cellIs" dxfId="2867" priority="1619" stopIfTrue="1" operator="equal">
      <formula>"緑"</formula>
    </cfRule>
    <cfRule type="cellIs" dxfId="2866" priority="1620" stopIfTrue="1" operator="equal">
      <formula>"黄"</formula>
    </cfRule>
  </conditionalFormatting>
  <conditionalFormatting sqref="H246">
    <cfRule type="cellIs" dxfId="2865" priority="1615" stopIfTrue="1" operator="equal">
      <formula>"茶"</formula>
    </cfRule>
    <cfRule type="cellIs" dxfId="2864" priority="1616" stopIfTrue="1" operator="equal">
      <formula>"緑"</formula>
    </cfRule>
    <cfRule type="cellIs" dxfId="2863" priority="1617" stopIfTrue="1" operator="equal">
      <formula>"黄"</formula>
    </cfRule>
  </conditionalFormatting>
  <conditionalFormatting sqref="H246:I246">
    <cfRule type="cellIs" dxfId="2862" priority="1612" stopIfTrue="1" operator="equal">
      <formula>"茶"</formula>
    </cfRule>
    <cfRule type="cellIs" dxfId="2861" priority="1613" stopIfTrue="1" operator="equal">
      <formula>"緑"</formula>
    </cfRule>
    <cfRule type="cellIs" dxfId="2860" priority="1614" stopIfTrue="1" operator="equal">
      <formula>"黄"</formula>
    </cfRule>
  </conditionalFormatting>
  <conditionalFormatting sqref="H246:I246">
    <cfRule type="cellIs" dxfId="2859" priority="1609" stopIfTrue="1" operator="equal">
      <formula>"茶"</formula>
    </cfRule>
    <cfRule type="cellIs" dxfId="2858" priority="1610" stopIfTrue="1" operator="equal">
      <formula>"緑"</formula>
    </cfRule>
    <cfRule type="cellIs" dxfId="2857" priority="1611" stopIfTrue="1" operator="equal">
      <formula>"黄"</formula>
    </cfRule>
  </conditionalFormatting>
  <conditionalFormatting sqref="H246:I246">
    <cfRule type="cellIs" dxfId="2856" priority="1606" stopIfTrue="1" operator="equal">
      <formula>"茶"</formula>
    </cfRule>
    <cfRule type="cellIs" dxfId="2855" priority="1607" stopIfTrue="1" operator="equal">
      <formula>"緑"</formula>
    </cfRule>
    <cfRule type="cellIs" dxfId="2854" priority="1608" stopIfTrue="1" operator="equal">
      <formula>"黄"</formula>
    </cfRule>
  </conditionalFormatting>
  <conditionalFormatting sqref="H246:I246">
    <cfRule type="cellIs" dxfId="2853" priority="1603" stopIfTrue="1" operator="equal">
      <formula>"茶"</formula>
    </cfRule>
    <cfRule type="cellIs" dxfId="2852" priority="1604" stopIfTrue="1" operator="equal">
      <formula>"緑"</formula>
    </cfRule>
    <cfRule type="cellIs" dxfId="2851" priority="1605" stopIfTrue="1" operator="equal">
      <formula>"黄"</formula>
    </cfRule>
  </conditionalFormatting>
  <conditionalFormatting sqref="H246:I246">
    <cfRule type="cellIs" dxfId="2850" priority="1600" stopIfTrue="1" operator="equal">
      <formula>"茶"</formula>
    </cfRule>
    <cfRule type="cellIs" dxfId="2849" priority="1601" stopIfTrue="1" operator="equal">
      <formula>"緑"</formula>
    </cfRule>
    <cfRule type="cellIs" dxfId="2848" priority="1602" stopIfTrue="1" operator="equal">
      <formula>"黄"</formula>
    </cfRule>
  </conditionalFormatting>
  <conditionalFormatting sqref="H246:I246">
    <cfRule type="cellIs" dxfId="2847" priority="1597" stopIfTrue="1" operator="equal">
      <formula>"茶"</formula>
    </cfRule>
    <cfRule type="cellIs" dxfId="2846" priority="1598" stopIfTrue="1" operator="equal">
      <formula>"緑"</formula>
    </cfRule>
    <cfRule type="cellIs" dxfId="2845" priority="1599" stopIfTrue="1" operator="equal">
      <formula>"黄"</formula>
    </cfRule>
  </conditionalFormatting>
  <conditionalFormatting sqref="H244">
    <cfRule type="cellIs" dxfId="2844" priority="1594" stopIfTrue="1" operator="equal">
      <formula>"茶"</formula>
    </cfRule>
    <cfRule type="cellIs" dxfId="2843" priority="1595" stopIfTrue="1" operator="equal">
      <formula>"緑"</formula>
    </cfRule>
    <cfRule type="cellIs" dxfId="2842" priority="1596" stopIfTrue="1" operator="equal">
      <formula>"黄"</formula>
    </cfRule>
  </conditionalFormatting>
  <conditionalFormatting sqref="H244">
    <cfRule type="cellIs" dxfId="2841" priority="1591" stopIfTrue="1" operator="equal">
      <formula>"茶"</formula>
    </cfRule>
    <cfRule type="cellIs" dxfId="2840" priority="1592" stopIfTrue="1" operator="equal">
      <formula>"緑"</formula>
    </cfRule>
    <cfRule type="cellIs" dxfId="2839" priority="1593" stopIfTrue="1" operator="equal">
      <formula>"黄"</formula>
    </cfRule>
  </conditionalFormatting>
  <conditionalFormatting sqref="H244:H245">
    <cfRule type="cellIs" dxfId="2838" priority="1588" stopIfTrue="1" operator="equal">
      <formula>"茶"</formula>
    </cfRule>
    <cfRule type="cellIs" dxfId="2837" priority="1589" stopIfTrue="1" operator="equal">
      <formula>"緑"</formula>
    </cfRule>
    <cfRule type="cellIs" dxfId="2836" priority="1590" stopIfTrue="1" operator="equal">
      <formula>"黄"</formula>
    </cfRule>
  </conditionalFormatting>
  <conditionalFormatting sqref="H244:H245">
    <cfRule type="cellIs" dxfId="2835" priority="1585" stopIfTrue="1" operator="equal">
      <formula>"茶"</formula>
    </cfRule>
    <cfRule type="cellIs" dxfId="2834" priority="1586" stopIfTrue="1" operator="equal">
      <formula>"緑"</formula>
    </cfRule>
    <cfRule type="cellIs" dxfId="2833" priority="1587" stopIfTrue="1" operator="equal">
      <formula>"黄"</formula>
    </cfRule>
  </conditionalFormatting>
  <conditionalFormatting sqref="H247">
    <cfRule type="cellIs" dxfId="2832" priority="1582" stopIfTrue="1" operator="equal">
      <formula>"茶"</formula>
    </cfRule>
    <cfRule type="cellIs" dxfId="2831" priority="1583" stopIfTrue="1" operator="equal">
      <formula>"緑"</formula>
    </cfRule>
    <cfRule type="cellIs" dxfId="2830" priority="1584" stopIfTrue="1" operator="equal">
      <formula>"黄"</formula>
    </cfRule>
  </conditionalFormatting>
  <conditionalFormatting sqref="H247">
    <cfRule type="cellIs" dxfId="2829" priority="1579" stopIfTrue="1" operator="equal">
      <formula>"茶"</formula>
    </cfRule>
    <cfRule type="cellIs" dxfId="2828" priority="1580" stopIfTrue="1" operator="equal">
      <formula>"緑"</formula>
    </cfRule>
    <cfRule type="cellIs" dxfId="2827" priority="1581" stopIfTrue="1" operator="equal">
      <formula>"黄"</formula>
    </cfRule>
  </conditionalFormatting>
  <conditionalFormatting sqref="I247">
    <cfRule type="cellIs" dxfId="2826" priority="1576" stopIfTrue="1" operator="equal">
      <formula>"茶"</formula>
    </cfRule>
    <cfRule type="cellIs" dxfId="2825" priority="1577" stopIfTrue="1" operator="equal">
      <formula>"緑"</formula>
    </cfRule>
    <cfRule type="cellIs" dxfId="2824" priority="1578" stopIfTrue="1" operator="equal">
      <formula>"黄"</formula>
    </cfRule>
  </conditionalFormatting>
  <conditionalFormatting sqref="H248">
    <cfRule type="cellIs" dxfId="2823" priority="1573" stopIfTrue="1" operator="equal">
      <formula>"茶"</formula>
    </cfRule>
    <cfRule type="cellIs" dxfId="2822" priority="1574" stopIfTrue="1" operator="equal">
      <formula>"緑"</formula>
    </cfRule>
    <cfRule type="cellIs" dxfId="2821" priority="1575" stopIfTrue="1" operator="equal">
      <formula>"黄"</formula>
    </cfRule>
  </conditionalFormatting>
  <conditionalFormatting sqref="H248">
    <cfRule type="cellIs" dxfId="2820" priority="1570" stopIfTrue="1" operator="equal">
      <formula>"茶"</formula>
    </cfRule>
    <cfRule type="cellIs" dxfId="2819" priority="1571" stopIfTrue="1" operator="equal">
      <formula>"緑"</formula>
    </cfRule>
    <cfRule type="cellIs" dxfId="2818" priority="1572" stopIfTrue="1" operator="equal">
      <formula>"黄"</formula>
    </cfRule>
  </conditionalFormatting>
  <conditionalFormatting sqref="H248">
    <cfRule type="cellIs" dxfId="2817" priority="1567" stopIfTrue="1" operator="equal">
      <formula>"茶"</formula>
    </cfRule>
    <cfRule type="cellIs" dxfId="2816" priority="1568" stopIfTrue="1" operator="equal">
      <formula>"緑"</formula>
    </cfRule>
    <cfRule type="cellIs" dxfId="2815" priority="1569" stopIfTrue="1" operator="equal">
      <formula>"黄"</formula>
    </cfRule>
  </conditionalFormatting>
  <conditionalFormatting sqref="H248">
    <cfRule type="cellIs" dxfId="2814" priority="1564" stopIfTrue="1" operator="equal">
      <formula>"茶"</formula>
    </cfRule>
    <cfRule type="cellIs" dxfId="2813" priority="1565" stopIfTrue="1" operator="equal">
      <formula>"緑"</formula>
    </cfRule>
    <cfRule type="cellIs" dxfId="2812" priority="1566" stopIfTrue="1" operator="equal">
      <formula>"黄"</formula>
    </cfRule>
  </conditionalFormatting>
  <conditionalFormatting sqref="H248">
    <cfRule type="cellIs" dxfId="2811" priority="1561" stopIfTrue="1" operator="equal">
      <formula>"茶"</formula>
    </cfRule>
    <cfRule type="cellIs" dxfId="2810" priority="1562" stopIfTrue="1" operator="equal">
      <formula>"緑"</formula>
    </cfRule>
    <cfRule type="cellIs" dxfId="2809" priority="1563" stopIfTrue="1" operator="equal">
      <formula>"黄"</formula>
    </cfRule>
  </conditionalFormatting>
  <conditionalFormatting sqref="H248">
    <cfRule type="cellIs" dxfId="2808" priority="1558" stopIfTrue="1" operator="equal">
      <formula>"茶"</formula>
    </cfRule>
    <cfRule type="cellIs" dxfId="2807" priority="1559" stopIfTrue="1" operator="equal">
      <formula>"緑"</formula>
    </cfRule>
    <cfRule type="cellIs" dxfId="2806" priority="1560" stopIfTrue="1" operator="equal">
      <formula>"黄"</formula>
    </cfRule>
  </conditionalFormatting>
  <conditionalFormatting sqref="H248">
    <cfRule type="cellIs" dxfId="2805" priority="1555" stopIfTrue="1" operator="equal">
      <formula>"茶"</formula>
    </cfRule>
    <cfRule type="cellIs" dxfId="2804" priority="1556" stopIfTrue="1" operator="equal">
      <formula>"緑"</formula>
    </cfRule>
    <cfRule type="cellIs" dxfId="2803" priority="1557" stopIfTrue="1" operator="equal">
      <formula>"黄"</formula>
    </cfRule>
  </conditionalFormatting>
  <conditionalFormatting sqref="H248">
    <cfRule type="cellIs" dxfId="2802" priority="1552" stopIfTrue="1" operator="equal">
      <formula>"茶"</formula>
    </cfRule>
    <cfRule type="cellIs" dxfId="2801" priority="1553" stopIfTrue="1" operator="equal">
      <formula>"緑"</formula>
    </cfRule>
    <cfRule type="cellIs" dxfId="2800" priority="1554" stopIfTrue="1" operator="equal">
      <formula>"黄"</formula>
    </cfRule>
  </conditionalFormatting>
  <conditionalFormatting sqref="H248">
    <cfRule type="cellIs" dxfId="2799" priority="1549" stopIfTrue="1" operator="equal">
      <formula>"茶"</formula>
    </cfRule>
    <cfRule type="cellIs" dxfId="2798" priority="1550" stopIfTrue="1" operator="equal">
      <formula>"緑"</formula>
    </cfRule>
    <cfRule type="cellIs" dxfId="2797" priority="1551" stopIfTrue="1" operator="equal">
      <formula>"黄"</formula>
    </cfRule>
  </conditionalFormatting>
  <conditionalFormatting sqref="H248">
    <cfRule type="cellIs" dxfId="2796" priority="1546" stopIfTrue="1" operator="equal">
      <formula>"茶"</formula>
    </cfRule>
    <cfRule type="cellIs" dxfId="2795" priority="1547" stopIfTrue="1" operator="equal">
      <formula>"緑"</formula>
    </cfRule>
    <cfRule type="cellIs" dxfId="2794" priority="1548" stopIfTrue="1" operator="equal">
      <formula>"黄"</formula>
    </cfRule>
  </conditionalFormatting>
  <conditionalFormatting sqref="H248">
    <cfRule type="cellIs" dxfId="2793" priority="1543" stopIfTrue="1" operator="equal">
      <formula>"茶"</formula>
    </cfRule>
    <cfRule type="cellIs" dxfId="2792" priority="1544" stopIfTrue="1" operator="equal">
      <formula>"緑"</formula>
    </cfRule>
    <cfRule type="cellIs" dxfId="2791" priority="1545" stopIfTrue="1" operator="equal">
      <formula>"黄"</formula>
    </cfRule>
  </conditionalFormatting>
  <conditionalFormatting sqref="H248">
    <cfRule type="cellIs" dxfId="2790" priority="1540" stopIfTrue="1" operator="equal">
      <formula>"茶"</formula>
    </cfRule>
    <cfRule type="cellIs" dxfId="2789" priority="1541" stopIfTrue="1" operator="equal">
      <formula>"緑"</formula>
    </cfRule>
    <cfRule type="cellIs" dxfId="2788" priority="1542" stopIfTrue="1" operator="equal">
      <formula>"黄"</formula>
    </cfRule>
  </conditionalFormatting>
  <conditionalFormatting sqref="H248">
    <cfRule type="cellIs" dxfId="2787" priority="1537" stopIfTrue="1" operator="equal">
      <formula>"茶"</formula>
    </cfRule>
    <cfRule type="cellIs" dxfId="2786" priority="1538" stopIfTrue="1" operator="equal">
      <formula>"緑"</formula>
    </cfRule>
    <cfRule type="cellIs" dxfId="2785" priority="1539" stopIfTrue="1" operator="equal">
      <formula>"黄"</formula>
    </cfRule>
  </conditionalFormatting>
  <conditionalFormatting sqref="H248">
    <cfRule type="cellIs" dxfId="2784" priority="1534" stopIfTrue="1" operator="equal">
      <formula>"茶"</formula>
    </cfRule>
    <cfRule type="cellIs" dxfId="2783" priority="1535" stopIfTrue="1" operator="equal">
      <formula>"緑"</formula>
    </cfRule>
    <cfRule type="cellIs" dxfId="2782" priority="1536" stopIfTrue="1" operator="equal">
      <formula>"黄"</formula>
    </cfRule>
  </conditionalFormatting>
  <conditionalFormatting sqref="H248">
    <cfRule type="cellIs" dxfId="2781" priority="1531" stopIfTrue="1" operator="equal">
      <formula>"茶"</formula>
    </cfRule>
    <cfRule type="cellIs" dxfId="2780" priority="1532" stopIfTrue="1" operator="equal">
      <formula>"緑"</formula>
    </cfRule>
    <cfRule type="cellIs" dxfId="2779" priority="1533" stopIfTrue="1" operator="equal">
      <formula>"黄"</formula>
    </cfRule>
  </conditionalFormatting>
  <conditionalFormatting sqref="H248">
    <cfRule type="cellIs" dxfId="2778" priority="1528" stopIfTrue="1" operator="equal">
      <formula>"茶"</formula>
    </cfRule>
    <cfRule type="cellIs" dxfId="2777" priority="1529" stopIfTrue="1" operator="equal">
      <formula>"緑"</formula>
    </cfRule>
    <cfRule type="cellIs" dxfId="2776" priority="1530" stopIfTrue="1" operator="equal">
      <formula>"黄"</formula>
    </cfRule>
  </conditionalFormatting>
  <conditionalFormatting sqref="H248">
    <cfRule type="cellIs" dxfId="2775" priority="1525" stopIfTrue="1" operator="equal">
      <formula>"茶"</formula>
    </cfRule>
    <cfRule type="cellIs" dxfId="2774" priority="1526" stopIfTrue="1" operator="equal">
      <formula>"緑"</formula>
    </cfRule>
    <cfRule type="cellIs" dxfId="2773" priority="1527" stopIfTrue="1" operator="equal">
      <formula>"黄"</formula>
    </cfRule>
  </conditionalFormatting>
  <conditionalFormatting sqref="H248">
    <cfRule type="cellIs" dxfId="2772" priority="1522" stopIfTrue="1" operator="equal">
      <formula>"茶"</formula>
    </cfRule>
    <cfRule type="cellIs" dxfId="2771" priority="1523" stopIfTrue="1" operator="equal">
      <formula>"緑"</formula>
    </cfRule>
    <cfRule type="cellIs" dxfId="2770" priority="1524" stopIfTrue="1" operator="equal">
      <formula>"黄"</formula>
    </cfRule>
  </conditionalFormatting>
  <conditionalFormatting sqref="I248">
    <cfRule type="cellIs" dxfId="2769" priority="1519" stopIfTrue="1" operator="equal">
      <formula>"茶"</formula>
    </cfRule>
    <cfRule type="cellIs" dxfId="2768" priority="1520" stopIfTrue="1" operator="equal">
      <formula>"緑"</formula>
    </cfRule>
    <cfRule type="cellIs" dxfId="2767" priority="1521" stopIfTrue="1" operator="equal">
      <formula>"黄"</formula>
    </cfRule>
  </conditionalFormatting>
  <conditionalFormatting sqref="I248">
    <cfRule type="cellIs" dxfId="2766" priority="1516" stopIfTrue="1" operator="equal">
      <formula>"茶"</formula>
    </cfRule>
    <cfRule type="cellIs" dxfId="2765" priority="1517" stopIfTrue="1" operator="equal">
      <formula>"緑"</formula>
    </cfRule>
    <cfRule type="cellIs" dxfId="2764" priority="1518" stopIfTrue="1" operator="equal">
      <formula>"黄"</formula>
    </cfRule>
  </conditionalFormatting>
  <conditionalFormatting sqref="H249">
    <cfRule type="cellIs" dxfId="2763" priority="1513" stopIfTrue="1" operator="equal">
      <formula>"茶"</formula>
    </cfRule>
    <cfRule type="cellIs" dxfId="2762" priority="1514" stopIfTrue="1" operator="equal">
      <formula>"緑"</formula>
    </cfRule>
    <cfRule type="cellIs" dxfId="2761" priority="1515" stopIfTrue="1" operator="equal">
      <formula>"黄"</formula>
    </cfRule>
  </conditionalFormatting>
  <conditionalFormatting sqref="H249">
    <cfRule type="cellIs" dxfId="2760" priority="1510" stopIfTrue="1" operator="equal">
      <formula>"茶"</formula>
    </cfRule>
    <cfRule type="cellIs" dxfId="2759" priority="1511" stopIfTrue="1" operator="equal">
      <formula>"緑"</formula>
    </cfRule>
    <cfRule type="cellIs" dxfId="2758" priority="1512" stopIfTrue="1" operator="equal">
      <formula>"黄"</formula>
    </cfRule>
  </conditionalFormatting>
  <conditionalFormatting sqref="I249">
    <cfRule type="cellIs" dxfId="2757" priority="1507" stopIfTrue="1" operator="equal">
      <formula>"茶"</formula>
    </cfRule>
    <cfRule type="cellIs" dxfId="2756" priority="1508" stopIfTrue="1" operator="equal">
      <formula>"緑"</formula>
    </cfRule>
    <cfRule type="cellIs" dxfId="2755" priority="1509" stopIfTrue="1" operator="equal">
      <formula>"黄"</formula>
    </cfRule>
  </conditionalFormatting>
  <conditionalFormatting sqref="I249">
    <cfRule type="cellIs" dxfId="2754" priority="1504" stopIfTrue="1" operator="equal">
      <formula>"茶"</formula>
    </cfRule>
    <cfRule type="cellIs" dxfId="2753" priority="1505" stopIfTrue="1" operator="equal">
      <formula>"緑"</formula>
    </cfRule>
    <cfRule type="cellIs" dxfId="2752" priority="1506" stopIfTrue="1" operator="equal">
      <formula>"黄"</formula>
    </cfRule>
  </conditionalFormatting>
  <conditionalFormatting sqref="H250">
    <cfRule type="cellIs" dxfId="2751" priority="1501" stopIfTrue="1" operator="equal">
      <formula>"茶"</formula>
    </cfRule>
    <cfRule type="cellIs" dxfId="2750" priority="1502" stopIfTrue="1" operator="equal">
      <formula>"緑"</formula>
    </cfRule>
    <cfRule type="cellIs" dxfId="2749" priority="1503" stopIfTrue="1" operator="equal">
      <formula>"黄"</formula>
    </cfRule>
  </conditionalFormatting>
  <conditionalFormatting sqref="H250:I250">
    <cfRule type="cellIs" dxfId="2748" priority="1498" stopIfTrue="1" operator="equal">
      <formula>"茶"</formula>
    </cfRule>
    <cfRule type="cellIs" dxfId="2747" priority="1499" stopIfTrue="1" operator="equal">
      <formula>"緑"</formula>
    </cfRule>
    <cfRule type="cellIs" dxfId="2746" priority="1500" stopIfTrue="1" operator="equal">
      <formula>"黄"</formula>
    </cfRule>
  </conditionalFormatting>
  <conditionalFormatting sqref="H251">
    <cfRule type="cellIs" dxfId="2745" priority="1495" stopIfTrue="1" operator="equal">
      <formula>"茶"</formula>
    </cfRule>
    <cfRule type="cellIs" dxfId="2744" priority="1496" stopIfTrue="1" operator="equal">
      <formula>"緑"</formula>
    </cfRule>
    <cfRule type="cellIs" dxfId="2743" priority="1497" stopIfTrue="1" operator="equal">
      <formula>"黄"</formula>
    </cfRule>
  </conditionalFormatting>
  <conditionalFormatting sqref="H251">
    <cfRule type="cellIs" dxfId="2742" priority="1492" stopIfTrue="1" operator="equal">
      <formula>"茶"</formula>
    </cfRule>
    <cfRule type="cellIs" dxfId="2741" priority="1493" stopIfTrue="1" operator="equal">
      <formula>"緑"</formula>
    </cfRule>
    <cfRule type="cellIs" dxfId="2740" priority="1494" stopIfTrue="1" operator="equal">
      <formula>"黄"</formula>
    </cfRule>
  </conditionalFormatting>
  <conditionalFormatting sqref="I251">
    <cfRule type="cellIs" dxfId="2739" priority="1489" stopIfTrue="1" operator="equal">
      <formula>"茶"</formula>
    </cfRule>
    <cfRule type="cellIs" dxfId="2738" priority="1490" stopIfTrue="1" operator="equal">
      <formula>"緑"</formula>
    </cfRule>
    <cfRule type="cellIs" dxfId="2737" priority="1491" stopIfTrue="1" operator="equal">
      <formula>"黄"</formula>
    </cfRule>
  </conditionalFormatting>
  <conditionalFormatting sqref="I251">
    <cfRule type="cellIs" dxfId="2736" priority="1486" stopIfTrue="1" operator="equal">
      <formula>"茶"</formula>
    </cfRule>
    <cfRule type="cellIs" dxfId="2735" priority="1487" stopIfTrue="1" operator="equal">
      <formula>"緑"</formula>
    </cfRule>
    <cfRule type="cellIs" dxfId="2734" priority="1488" stopIfTrue="1" operator="equal">
      <formula>"黄"</formula>
    </cfRule>
  </conditionalFormatting>
  <conditionalFormatting sqref="I251">
    <cfRule type="cellIs" dxfId="2733" priority="1483" stopIfTrue="1" operator="equal">
      <formula>"茶"</formula>
    </cfRule>
    <cfRule type="cellIs" dxfId="2732" priority="1484" stopIfTrue="1" operator="equal">
      <formula>"緑"</formula>
    </cfRule>
    <cfRule type="cellIs" dxfId="2731" priority="1485" stopIfTrue="1" operator="equal">
      <formula>"黄"</formula>
    </cfRule>
  </conditionalFormatting>
  <conditionalFormatting sqref="I251">
    <cfRule type="cellIs" dxfId="2730" priority="1480" stopIfTrue="1" operator="equal">
      <formula>"茶"</formula>
    </cfRule>
    <cfRule type="cellIs" dxfId="2729" priority="1481" stopIfTrue="1" operator="equal">
      <formula>"緑"</formula>
    </cfRule>
    <cfRule type="cellIs" dxfId="2728" priority="1482" stopIfTrue="1" operator="equal">
      <formula>"黄"</formula>
    </cfRule>
  </conditionalFormatting>
  <conditionalFormatting sqref="I251">
    <cfRule type="cellIs" dxfId="2727" priority="1477" stopIfTrue="1" operator="equal">
      <formula>"茶"</formula>
    </cfRule>
    <cfRule type="cellIs" dxfId="2726" priority="1478" stopIfTrue="1" operator="equal">
      <formula>"緑"</formula>
    </cfRule>
    <cfRule type="cellIs" dxfId="2725" priority="1479" stopIfTrue="1" operator="equal">
      <formula>"黄"</formula>
    </cfRule>
  </conditionalFormatting>
  <conditionalFormatting sqref="I251">
    <cfRule type="cellIs" dxfId="2724" priority="1474" stopIfTrue="1" operator="equal">
      <formula>"茶"</formula>
    </cfRule>
    <cfRule type="cellIs" dxfId="2723" priority="1475" stopIfTrue="1" operator="equal">
      <formula>"緑"</formula>
    </cfRule>
    <cfRule type="cellIs" dxfId="2722" priority="1476" stopIfTrue="1" operator="equal">
      <formula>"黄"</formula>
    </cfRule>
  </conditionalFormatting>
  <conditionalFormatting sqref="I252">
    <cfRule type="cellIs" dxfId="2721" priority="1471" stopIfTrue="1" operator="equal">
      <formula>"茶"</formula>
    </cfRule>
    <cfRule type="cellIs" dxfId="2720" priority="1472" stopIfTrue="1" operator="equal">
      <formula>"緑"</formula>
    </cfRule>
    <cfRule type="cellIs" dxfId="2719" priority="1473" stopIfTrue="1" operator="equal">
      <formula>"黄"</formula>
    </cfRule>
  </conditionalFormatting>
  <conditionalFormatting sqref="I252">
    <cfRule type="cellIs" dxfId="2718" priority="1468" stopIfTrue="1" operator="equal">
      <formula>"茶"</formula>
    </cfRule>
    <cfRule type="cellIs" dxfId="2717" priority="1469" stopIfTrue="1" operator="equal">
      <formula>"緑"</formula>
    </cfRule>
    <cfRule type="cellIs" dxfId="2716" priority="1470" stopIfTrue="1" operator="equal">
      <formula>"黄"</formula>
    </cfRule>
  </conditionalFormatting>
  <conditionalFormatting sqref="I252">
    <cfRule type="cellIs" dxfId="2715" priority="1465" stopIfTrue="1" operator="equal">
      <formula>"茶"</formula>
    </cfRule>
    <cfRule type="cellIs" dxfId="2714" priority="1466" stopIfTrue="1" operator="equal">
      <formula>"緑"</formula>
    </cfRule>
    <cfRule type="cellIs" dxfId="2713" priority="1467" stopIfTrue="1" operator="equal">
      <formula>"黄"</formula>
    </cfRule>
  </conditionalFormatting>
  <conditionalFormatting sqref="I252">
    <cfRule type="cellIs" dxfId="2712" priority="1462" stopIfTrue="1" operator="equal">
      <formula>"茶"</formula>
    </cfRule>
    <cfRule type="cellIs" dxfId="2711" priority="1463" stopIfTrue="1" operator="equal">
      <formula>"緑"</formula>
    </cfRule>
    <cfRule type="cellIs" dxfId="2710" priority="1464" stopIfTrue="1" operator="equal">
      <formula>"黄"</formula>
    </cfRule>
  </conditionalFormatting>
  <conditionalFormatting sqref="I252">
    <cfRule type="cellIs" dxfId="2709" priority="1459" stopIfTrue="1" operator="equal">
      <formula>"茶"</formula>
    </cfRule>
    <cfRule type="cellIs" dxfId="2708" priority="1460" stopIfTrue="1" operator="equal">
      <formula>"緑"</formula>
    </cfRule>
    <cfRule type="cellIs" dxfId="2707" priority="1461" stopIfTrue="1" operator="equal">
      <formula>"黄"</formula>
    </cfRule>
  </conditionalFormatting>
  <conditionalFormatting sqref="I252">
    <cfRule type="cellIs" dxfId="2706" priority="1456" stopIfTrue="1" operator="equal">
      <formula>"茶"</formula>
    </cfRule>
    <cfRule type="cellIs" dxfId="2705" priority="1457" stopIfTrue="1" operator="equal">
      <formula>"緑"</formula>
    </cfRule>
    <cfRule type="cellIs" dxfId="2704" priority="1458" stopIfTrue="1" operator="equal">
      <formula>"黄"</formula>
    </cfRule>
  </conditionalFormatting>
  <conditionalFormatting sqref="H252">
    <cfRule type="cellIs" dxfId="2703" priority="1453" stopIfTrue="1" operator="equal">
      <formula>"茶"</formula>
    </cfRule>
    <cfRule type="cellIs" dxfId="2702" priority="1454" stopIfTrue="1" operator="equal">
      <formula>"緑"</formula>
    </cfRule>
    <cfRule type="cellIs" dxfId="2701" priority="1455" stopIfTrue="1" operator="equal">
      <formula>"黄"</formula>
    </cfRule>
  </conditionalFormatting>
  <conditionalFormatting sqref="H252">
    <cfRule type="cellIs" dxfId="2700" priority="1450" stopIfTrue="1" operator="equal">
      <formula>"茶"</formula>
    </cfRule>
    <cfRule type="cellIs" dxfId="2699" priority="1451" stopIfTrue="1" operator="equal">
      <formula>"緑"</formula>
    </cfRule>
    <cfRule type="cellIs" dxfId="2698" priority="1452" stopIfTrue="1" operator="equal">
      <formula>"黄"</formula>
    </cfRule>
  </conditionalFormatting>
  <conditionalFormatting sqref="H252">
    <cfRule type="cellIs" dxfId="2697" priority="1447" stopIfTrue="1" operator="equal">
      <formula>"茶"</formula>
    </cfRule>
    <cfRule type="cellIs" dxfId="2696" priority="1448" stopIfTrue="1" operator="equal">
      <formula>"緑"</formula>
    </cfRule>
    <cfRule type="cellIs" dxfId="2695" priority="1449" stopIfTrue="1" operator="equal">
      <formula>"黄"</formula>
    </cfRule>
  </conditionalFormatting>
  <conditionalFormatting sqref="H252">
    <cfRule type="cellIs" dxfId="2694" priority="1444" stopIfTrue="1" operator="equal">
      <formula>"茶"</formula>
    </cfRule>
    <cfRule type="cellIs" dxfId="2693" priority="1445" stopIfTrue="1" operator="equal">
      <formula>"緑"</formula>
    </cfRule>
    <cfRule type="cellIs" dxfId="2692" priority="1446" stopIfTrue="1" operator="equal">
      <formula>"黄"</formula>
    </cfRule>
  </conditionalFormatting>
  <conditionalFormatting sqref="H253">
    <cfRule type="cellIs" dxfId="2691" priority="1441" stopIfTrue="1" operator="equal">
      <formula>"茶"</formula>
    </cfRule>
    <cfRule type="cellIs" dxfId="2690" priority="1442" stopIfTrue="1" operator="equal">
      <formula>"緑"</formula>
    </cfRule>
    <cfRule type="cellIs" dxfId="2689" priority="1443" stopIfTrue="1" operator="equal">
      <formula>"黄"</formula>
    </cfRule>
  </conditionalFormatting>
  <conditionalFormatting sqref="H253">
    <cfRule type="cellIs" dxfId="2688" priority="1438" stopIfTrue="1" operator="equal">
      <formula>"茶"</formula>
    </cfRule>
    <cfRule type="cellIs" dxfId="2687" priority="1439" stopIfTrue="1" operator="equal">
      <formula>"緑"</formula>
    </cfRule>
    <cfRule type="cellIs" dxfId="2686" priority="1440" stopIfTrue="1" operator="equal">
      <formula>"黄"</formula>
    </cfRule>
  </conditionalFormatting>
  <conditionalFormatting sqref="I253">
    <cfRule type="cellIs" dxfId="2685" priority="1435" stopIfTrue="1" operator="equal">
      <formula>"茶"</formula>
    </cfRule>
    <cfRule type="cellIs" dxfId="2684" priority="1436" stopIfTrue="1" operator="equal">
      <formula>"緑"</formula>
    </cfRule>
    <cfRule type="cellIs" dxfId="2683" priority="1437" stopIfTrue="1" operator="equal">
      <formula>"黄"</formula>
    </cfRule>
  </conditionalFormatting>
  <conditionalFormatting sqref="H254">
    <cfRule type="cellIs" dxfId="2682" priority="1432" stopIfTrue="1" operator="equal">
      <formula>"茶"</formula>
    </cfRule>
    <cfRule type="cellIs" dxfId="2681" priority="1433" stopIfTrue="1" operator="equal">
      <formula>"緑"</formula>
    </cfRule>
    <cfRule type="cellIs" dxfId="2680" priority="1434" stopIfTrue="1" operator="equal">
      <formula>"黄"</formula>
    </cfRule>
  </conditionalFormatting>
  <conditionalFormatting sqref="H254">
    <cfRule type="cellIs" dxfId="2679" priority="1429" stopIfTrue="1" operator="equal">
      <formula>"茶"</formula>
    </cfRule>
    <cfRule type="cellIs" dxfId="2678" priority="1430" stopIfTrue="1" operator="equal">
      <formula>"緑"</formula>
    </cfRule>
    <cfRule type="cellIs" dxfId="2677" priority="1431" stopIfTrue="1" operator="equal">
      <formula>"黄"</formula>
    </cfRule>
  </conditionalFormatting>
  <conditionalFormatting sqref="H254:I254">
    <cfRule type="cellIs" dxfId="2676" priority="1426" stopIfTrue="1" operator="equal">
      <formula>"茶"</formula>
    </cfRule>
    <cfRule type="cellIs" dxfId="2675" priority="1427" stopIfTrue="1" operator="equal">
      <formula>"緑"</formula>
    </cfRule>
    <cfRule type="cellIs" dxfId="2674" priority="1428" stopIfTrue="1" operator="equal">
      <formula>"黄"</formula>
    </cfRule>
  </conditionalFormatting>
  <conditionalFormatting sqref="H254:I254">
    <cfRule type="cellIs" dxfId="2673" priority="1423" stopIfTrue="1" operator="equal">
      <formula>"茶"</formula>
    </cfRule>
    <cfRule type="cellIs" dxfId="2672" priority="1424" stopIfTrue="1" operator="equal">
      <formula>"緑"</formula>
    </cfRule>
    <cfRule type="cellIs" dxfId="2671" priority="1425" stopIfTrue="1" operator="equal">
      <formula>"黄"</formula>
    </cfRule>
  </conditionalFormatting>
  <conditionalFormatting sqref="H255">
    <cfRule type="cellIs" dxfId="2670" priority="1420" stopIfTrue="1" operator="equal">
      <formula>"茶"</formula>
    </cfRule>
    <cfRule type="cellIs" dxfId="2669" priority="1421" stopIfTrue="1" operator="equal">
      <formula>"緑"</formula>
    </cfRule>
    <cfRule type="cellIs" dxfId="2668" priority="1422" stopIfTrue="1" operator="equal">
      <formula>"黄"</formula>
    </cfRule>
  </conditionalFormatting>
  <conditionalFormatting sqref="H255">
    <cfRule type="cellIs" dxfId="2667" priority="1417" stopIfTrue="1" operator="equal">
      <formula>"茶"</formula>
    </cfRule>
    <cfRule type="cellIs" dxfId="2666" priority="1418" stopIfTrue="1" operator="equal">
      <formula>"緑"</formula>
    </cfRule>
    <cfRule type="cellIs" dxfId="2665" priority="1419" stopIfTrue="1" operator="equal">
      <formula>"黄"</formula>
    </cfRule>
  </conditionalFormatting>
  <conditionalFormatting sqref="I255">
    <cfRule type="cellIs" dxfId="2664" priority="1414" stopIfTrue="1" operator="equal">
      <formula>"茶"</formula>
    </cfRule>
    <cfRule type="cellIs" dxfId="2663" priority="1415" stopIfTrue="1" operator="equal">
      <formula>"緑"</formula>
    </cfRule>
    <cfRule type="cellIs" dxfId="2662" priority="1416" stopIfTrue="1" operator="equal">
      <formula>"黄"</formula>
    </cfRule>
  </conditionalFormatting>
  <conditionalFormatting sqref="H256">
    <cfRule type="cellIs" dxfId="2661" priority="1411" stopIfTrue="1" operator="equal">
      <formula>"茶"</formula>
    </cfRule>
    <cfRule type="cellIs" dxfId="2660" priority="1412" stopIfTrue="1" operator="equal">
      <formula>"緑"</formula>
    </cfRule>
    <cfRule type="cellIs" dxfId="2659" priority="1413" stopIfTrue="1" operator="equal">
      <formula>"黄"</formula>
    </cfRule>
  </conditionalFormatting>
  <conditionalFormatting sqref="H256">
    <cfRule type="cellIs" dxfId="2658" priority="1408" stopIfTrue="1" operator="equal">
      <formula>"茶"</formula>
    </cfRule>
    <cfRule type="cellIs" dxfId="2657" priority="1409" stopIfTrue="1" operator="equal">
      <formula>"緑"</formula>
    </cfRule>
    <cfRule type="cellIs" dxfId="2656" priority="1410" stopIfTrue="1" operator="equal">
      <formula>"黄"</formula>
    </cfRule>
  </conditionalFormatting>
  <conditionalFormatting sqref="H256">
    <cfRule type="cellIs" dxfId="2655" priority="1405" stopIfTrue="1" operator="equal">
      <formula>"茶"</formula>
    </cfRule>
    <cfRule type="cellIs" dxfId="2654" priority="1406" stopIfTrue="1" operator="equal">
      <formula>"緑"</formula>
    </cfRule>
    <cfRule type="cellIs" dxfId="2653" priority="1407" stopIfTrue="1" operator="equal">
      <formula>"黄"</formula>
    </cfRule>
  </conditionalFormatting>
  <conditionalFormatting sqref="H256">
    <cfRule type="cellIs" dxfId="2652" priority="1402" stopIfTrue="1" operator="equal">
      <formula>"茶"</formula>
    </cfRule>
    <cfRule type="cellIs" dxfId="2651" priority="1403" stopIfTrue="1" operator="equal">
      <formula>"緑"</formula>
    </cfRule>
    <cfRule type="cellIs" dxfId="2650" priority="1404" stopIfTrue="1" operator="equal">
      <formula>"黄"</formula>
    </cfRule>
  </conditionalFormatting>
  <conditionalFormatting sqref="H256">
    <cfRule type="cellIs" dxfId="2649" priority="1399" stopIfTrue="1" operator="equal">
      <formula>"茶"</formula>
    </cfRule>
    <cfRule type="cellIs" dxfId="2648" priority="1400" stopIfTrue="1" operator="equal">
      <formula>"緑"</formula>
    </cfRule>
    <cfRule type="cellIs" dxfId="2647" priority="1401" stopIfTrue="1" operator="equal">
      <formula>"黄"</formula>
    </cfRule>
  </conditionalFormatting>
  <conditionalFormatting sqref="H256">
    <cfRule type="cellIs" dxfId="2646" priority="1396" stopIfTrue="1" operator="equal">
      <formula>"茶"</formula>
    </cfRule>
    <cfRule type="cellIs" dxfId="2645" priority="1397" stopIfTrue="1" operator="equal">
      <formula>"緑"</formula>
    </cfRule>
    <cfRule type="cellIs" dxfId="2644" priority="1398" stopIfTrue="1" operator="equal">
      <formula>"黄"</formula>
    </cfRule>
  </conditionalFormatting>
  <conditionalFormatting sqref="H257">
    <cfRule type="cellIs" dxfId="2643" priority="1393" stopIfTrue="1" operator="equal">
      <formula>"茶"</formula>
    </cfRule>
    <cfRule type="cellIs" dxfId="2642" priority="1394" stopIfTrue="1" operator="equal">
      <formula>"緑"</formula>
    </cfRule>
    <cfRule type="cellIs" dxfId="2641" priority="1395" stopIfTrue="1" operator="equal">
      <formula>"黄"</formula>
    </cfRule>
  </conditionalFormatting>
  <conditionalFormatting sqref="H257">
    <cfRule type="cellIs" dxfId="2640" priority="1390" stopIfTrue="1" operator="equal">
      <formula>"茶"</formula>
    </cfRule>
    <cfRule type="cellIs" dxfId="2639" priority="1391" stopIfTrue="1" operator="equal">
      <formula>"緑"</formula>
    </cfRule>
    <cfRule type="cellIs" dxfId="2638" priority="1392" stopIfTrue="1" operator="equal">
      <formula>"黄"</formula>
    </cfRule>
  </conditionalFormatting>
  <conditionalFormatting sqref="H257">
    <cfRule type="cellIs" dxfId="2637" priority="1387" stopIfTrue="1" operator="equal">
      <formula>"茶"</formula>
    </cfRule>
    <cfRule type="cellIs" dxfId="2636" priority="1388" stopIfTrue="1" operator="equal">
      <formula>"緑"</formula>
    </cfRule>
    <cfRule type="cellIs" dxfId="2635" priority="1389" stopIfTrue="1" operator="equal">
      <formula>"黄"</formula>
    </cfRule>
  </conditionalFormatting>
  <conditionalFormatting sqref="H257">
    <cfRule type="cellIs" dxfId="2634" priority="1384" stopIfTrue="1" operator="equal">
      <formula>"茶"</formula>
    </cfRule>
    <cfRule type="cellIs" dxfId="2633" priority="1385" stopIfTrue="1" operator="equal">
      <formula>"緑"</formula>
    </cfRule>
    <cfRule type="cellIs" dxfId="2632" priority="1386" stopIfTrue="1" operator="equal">
      <formula>"黄"</formula>
    </cfRule>
  </conditionalFormatting>
  <conditionalFormatting sqref="H257">
    <cfRule type="cellIs" dxfId="2631" priority="1381" stopIfTrue="1" operator="equal">
      <formula>"茶"</formula>
    </cfRule>
    <cfRule type="cellIs" dxfId="2630" priority="1382" stopIfTrue="1" operator="equal">
      <formula>"緑"</formula>
    </cfRule>
    <cfRule type="cellIs" dxfId="2629" priority="1383" stopIfTrue="1" operator="equal">
      <formula>"黄"</formula>
    </cfRule>
  </conditionalFormatting>
  <conditionalFormatting sqref="H257">
    <cfRule type="cellIs" dxfId="2628" priority="1378" stopIfTrue="1" operator="equal">
      <formula>"茶"</formula>
    </cfRule>
    <cfRule type="cellIs" dxfId="2627" priority="1379" stopIfTrue="1" operator="equal">
      <formula>"緑"</formula>
    </cfRule>
    <cfRule type="cellIs" dxfId="2626" priority="1380" stopIfTrue="1" operator="equal">
      <formula>"黄"</formula>
    </cfRule>
  </conditionalFormatting>
  <conditionalFormatting sqref="H257:I257">
    <cfRule type="cellIs" dxfId="2625" priority="1375" stopIfTrue="1" operator="equal">
      <formula>"茶"</formula>
    </cfRule>
    <cfRule type="cellIs" dxfId="2624" priority="1376" stopIfTrue="1" operator="equal">
      <formula>"緑"</formula>
    </cfRule>
    <cfRule type="cellIs" dxfId="2623" priority="1377" stopIfTrue="1" operator="equal">
      <formula>"黄"</formula>
    </cfRule>
  </conditionalFormatting>
  <conditionalFormatting sqref="H257:I257">
    <cfRule type="cellIs" dxfId="2622" priority="1372" stopIfTrue="1" operator="equal">
      <formula>"茶"</formula>
    </cfRule>
    <cfRule type="cellIs" dxfId="2621" priority="1373" stopIfTrue="1" operator="equal">
      <formula>"緑"</formula>
    </cfRule>
    <cfRule type="cellIs" dxfId="2620" priority="1374" stopIfTrue="1" operator="equal">
      <formula>"黄"</formula>
    </cfRule>
  </conditionalFormatting>
  <conditionalFormatting sqref="H257:I257">
    <cfRule type="cellIs" dxfId="2619" priority="1369" stopIfTrue="1" operator="equal">
      <formula>"茶"</formula>
    </cfRule>
    <cfRule type="cellIs" dxfId="2618" priority="1370" stopIfTrue="1" operator="equal">
      <formula>"緑"</formula>
    </cfRule>
    <cfRule type="cellIs" dxfId="2617" priority="1371" stopIfTrue="1" operator="equal">
      <formula>"黄"</formula>
    </cfRule>
  </conditionalFormatting>
  <conditionalFormatting sqref="H257:I257">
    <cfRule type="cellIs" dxfId="2616" priority="1366" stopIfTrue="1" operator="equal">
      <formula>"茶"</formula>
    </cfRule>
    <cfRule type="cellIs" dxfId="2615" priority="1367" stopIfTrue="1" operator="equal">
      <formula>"緑"</formula>
    </cfRule>
    <cfRule type="cellIs" dxfId="2614" priority="1368" stopIfTrue="1" operator="equal">
      <formula>"黄"</formula>
    </cfRule>
  </conditionalFormatting>
  <conditionalFormatting sqref="H257:I257">
    <cfRule type="cellIs" dxfId="2613" priority="1363" stopIfTrue="1" operator="equal">
      <formula>"茶"</formula>
    </cfRule>
    <cfRule type="cellIs" dxfId="2612" priority="1364" stopIfTrue="1" operator="equal">
      <formula>"緑"</formula>
    </cfRule>
    <cfRule type="cellIs" dxfId="2611" priority="1365" stopIfTrue="1" operator="equal">
      <formula>"黄"</formula>
    </cfRule>
  </conditionalFormatting>
  <conditionalFormatting sqref="H257:I257">
    <cfRule type="cellIs" dxfId="2610" priority="1360" stopIfTrue="1" operator="equal">
      <formula>"茶"</formula>
    </cfRule>
    <cfRule type="cellIs" dxfId="2609" priority="1361" stopIfTrue="1" operator="equal">
      <formula>"緑"</formula>
    </cfRule>
    <cfRule type="cellIs" dxfId="2608" priority="1362" stopIfTrue="1" operator="equal">
      <formula>"黄"</formula>
    </cfRule>
  </conditionalFormatting>
  <conditionalFormatting sqref="H258">
    <cfRule type="cellIs" dxfId="2607" priority="1357" stopIfTrue="1" operator="equal">
      <formula>"茶"</formula>
    </cfRule>
    <cfRule type="cellIs" dxfId="2606" priority="1358" stopIfTrue="1" operator="equal">
      <formula>"緑"</formula>
    </cfRule>
    <cfRule type="cellIs" dxfId="2605" priority="1359" stopIfTrue="1" operator="equal">
      <formula>"黄"</formula>
    </cfRule>
  </conditionalFormatting>
  <conditionalFormatting sqref="H258">
    <cfRule type="cellIs" dxfId="2604" priority="1354" stopIfTrue="1" operator="equal">
      <formula>"茶"</formula>
    </cfRule>
    <cfRule type="cellIs" dxfId="2603" priority="1355" stopIfTrue="1" operator="equal">
      <formula>"緑"</formula>
    </cfRule>
    <cfRule type="cellIs" dxfId="2602" priority="1356" stopIfTrue="1" operator="equal">
      <formula>"黄"</formula>
    </cfRule>
  </conditionalFormatting>
  <conditionalFormatting sqref="H258">
    <cfRule type="cellIs" dxfId="2601" priority="1351" stopIfTrue="1" operator="equal">
      <formula>"茶"</formula>
    </cfRule>
    <cfRule type="cellIs" dxfId="2600" priority="1352" stopIfTrue="1" operator="equal">
      <formula>"緑"</formula>
    </cfRule>
    <cfRule type="cellIs" dxfId="2599" priority="1353" stopIfTrue="1" operator="equal">
      <formula>"黄"</formula>
    </cfRule>
  </conditionalFormatting>
  <conditionalFormatting sqref="H258">
    <cfRule type="cellIs" dxfId="2598" priority="1348" stopIfTrue="1" operator="equal">
      <formula>"茶"</formula>
    </cfRule>
    <cfRule type="cellIs" dxfId="2597" priority="1349" stopIfTrue="1" operator="equal">
      <formula>"緑"</formula>
    </cfRule>
    <cfRule type="cellIs" dxfId="2596" priority="1350" stopIfTrue="1" operator="equal">
      <formula>"黄"</formula>
    </cfRule>
  </conditionalFormatting>
  <conditionalFormatting sqref="H258">
    <cfRule type="cellIs" dxfId="2595" priority="1345" stopIfTrue="1" operator="equal">
      <formula>"茶"</formula>
    </cfRule>
    <cfRule type="cellIs" dxfId="2594" priority="1346" stopIfTrue="1" operator="equal">
      <formula>"緑"</formula>
    </cfRule>
    <cfRule type="cellIs" dxfId="2593" priority="1347" stopIfTrue="1" operator="equal">
      <formula>"黄"</formula>
    </cfRule>
  </conditionalFormatting>
  <conditionalFormatting sqref="H258">
    <cfRule type="cellIs" dxfId="2592" priority="1342" stopIfTrue="1" operator="equal">
      <formula>"茶"</formula>
    </cfRule>
    <cfRule type="cellIs" dxfId="2591" priority="1343" stopIfTrue="1" operator="equal">
      <formula>"緑"</formula>
    </cfRule>
    <cfRule type="cellIs" dxfId="2590" priority="1344" stopIfTrue="1" operator="equal">
      <formula>"黄"</formula>
    </cfRule>
  </conditionalFormatting>
  <conditionalFormatting sqref="H258:I258">
    <cfRule type="cellIs" dxfId="2589" priority="1339" stopIfTrue="1" operator="equal">
      <formula>"茶"</formula>
    </cfRule>
    <cfRule type="cellIs" dxfId="2588" priority="1340" stopIfTrue="1" operator="equal">
      <formula>"緑"</formula>
    </cfRule>
    <cfRule type="cellIs" dxfId="2587" priority="1341" stopIfTrue="1" operator="equal">
      <formula>"黄"</formula>
    </cfRule>
  </conditionalFormatting>
  <conditionalFormatting sqref="H258:I258">
    <cfRule type="cellIs" dxfId="2586" priority="1336" stopIfTrue="1" operator="equal">
      <formula>"茶"</formula>
    </cfRule>
    <cfRule type="cellIs" dxfId="2585" priority="1337" stopIfTrue="1" operator="equal">
      <formula>"緑"</formula>
    </cfRule>
    <cfRule type="cellIs" dxfId="2584" priority="1338" stopIfTrue="1" operator="equal">
      <formula>"黄"</formula>
    </cfRule>
  </conditionalFormatting>
  <conditionalFormatting sqref="H258:I258">
    <cfRule type="cellIs" dxfId="2583" priority="1333" stopIfTrue="1" operator="equal">
      <formula>"茶"</formula>
    </cfRule>
    <cfRule type="cellIs" dxfId="2582" priority="1334" stopIfTrue="1" operator="equal">
      <formula>"緑"</formula>
    </cfRule>
    <cfRule type="cellIs" dxfId="2581" priority="1335" stopIfTrue="1" operator="equal">
      <formula>"黄"</formula>
    </cfRule>
  </conditionalFormatting>
  <conditionalFormatting sqref="H258:I258">
    <cfRule type="cellIs" dxfId="2580" priority="1330" stopIfTrue="1" operator="equal">
      <formula>"茶"</formula>
    </cfRule>
    <cfRule type="cellIs" dxfId="2579" priority="1331" stopIfTrue="1" operator="equal">
      <formula>"緑"</formula>
    </cfRule>
    <cfRule type="cellIs" dxfId="2578" priority="1332" stopIfTrue="1" operator="equal">
      <formula>"黄"</formula>
    </cfRule>
  </conditionalFormatting>
  <conditionalFormatting sqref="H258:I258">
    <cfRule type="cellIs" dxfId="2577" priority="1327" stopIfTrue="1" operator="equal">
      <formula>"茶"</formula>
    </cfRule>
    <cfRule type="cellIs" dxfId="2576" priority="1328" stopIfTrue="1" operator="equal">
      <formula>"緑"</formula>
    </cfRule>
    <cfRule type="cellIs" dxfId="2575" priority="1329" stopIfTrue="1" operator="equal">
      <formula>"黄"</formula>
    </cfRule>
  </conditionalFormatting>
  <conditionalFormatting sqref="H258:I258">
    <cfRule type="cellIs" dxfId="2574" priority="1324" stopIfTrue="1" operator="equal">
      <formula>"茶"</formula>
    </cfRule>
    <cfRule type="cellIs" dxfId="2573" priority="1325" stopIfTrue="1" operator="equal">
      <formula>"緑"</formula>
    </cfRule>
    <cfRule type="cellIs" dxfId="2572" priority="1326" stopIfTrue="1" operator="equal">
      <formula>"黄"</formula>
    </cfRule>
  </conditionalFormatting>
  <conditionalFormatting sqref="I256">
    <cfRule type="cellIs" dxfId="2571" priority="1321" stopIfTrue="1" operator="equal">
      <formula>"茶"</formula>
    </cfRule>
    <cfRule type="cellIs" dxfId="2570" priority="1322" stopIfTrue="1" operator="equal">
      <formula>"緑"</formula>
    </cfRule>
    <cfRule type="cellIs" dxfId="2569" priority="1323" stopIfTrue="1" operator="equal">
      <formula>"黄"</formula>
    </cfRule>
  </conditionalFormatting>
  <conditionalFormatting sqref="I256">
    <cfRule type="cellIs" dxfId="2568" priority="1318" stopIfTrue="1" operator="equal">
      <formula>"茶"</formula>
    </cfRule>
    <cfRule type="cellIs" dxfId="2567" priority="1319" stopIfTrue="1" operator="equal">
      <formula>"緑"</formula>
    </cfRule>
    <cfRule type="cellIs" dxfId="2566" priority="1320" stopIfTrue="1" operator="equal">
      <formula>"黄"</formula>
    </cfRule>
  </conditionalFormatting>
  <conditionalFormatting sqref="H259">
    <cfRule type="cellIs" dxfId="2565" priority="1315" stopIfTrue="1" operator="equal">
      <formula>"茶"</formula>
    </cfRule>
    <cfRule type="cellIs" dxfId="2564" priority="1316" stopIfTrue="1" operator="equal">
      <formula>"緑"</formula>
    </cfRule>
    <cfRule type="cellIs" dxfId="2563" priority="1317" stopIfTrue="1" operator="equal">
      <formula>"黄"</formula>
    </cfRule>
  </conditionalFormatting>
  <conditionalFormatting sqref="H259">
    <cfRule type="cellIs" dxfId="2562" priority="1312" stopIfTrue="1" operator="equal">
      <formula>"茶"</formula>
    </cfRule>
    <cfRule type="cellIs" dxfId="2561" priority="1313" stopIfTrue="1" operator="equal">
      <formula>"緑"</formula>
    </cfRule>
    <cfRule type="cellIs" dxfId="2560" priority="1314" stopIfTrue="1" operator="equal">
      <formula>"黄"</formula>
    </cfRule>
  </conditionalFormatting>
  <conditionalFormatting sqref="I259">
    <cfRule type="cellIs" dxfId="2559" priority="1309" stopIfTrue="1" operator="equal">
      <formula>"茶"</formula>
    </cfRule>
    <cfRule type="cellIs" dxfId="2558" priority="1310" stopIfTrue="1" operator="equal">
      <formula>"緑"</formula>
    </cfRule>
    <cfRule type="cellIs" dxfId="2557" priority="1311" stopIfTrue="1" operator="equal">
      <formula>"黄"</formula>
    </cfRule>
  </conditionalFormatting>
  <conditionalFormatting sqref="I259">
    <cfRule type="cellIs" dxfId="2556" priority="1306" stopIfTrue="1" operator="equal">
      <formula>"茶"</formula>
    </cfRule>
    <cfRule type="cellIs" dxfId="2555" priority="1307" stopIfTrue="1" operator="equal">
      <formula>"緑"</formula>
    </cfRule>
    <cfRule type="cellIs" dxfId="2554" priority="1308" stopIfTrue="1" operator="equal">
      <formula>"黄"</formula>
    </cfRule>
  </conditionalFormatting>
  <conditionalFormatting sqref="H260">
    <cfRule type="cellIs" dxfId="2553" priority="1303" stopIfTrue="1" operator="equal">
      <formula>"茶"</formula>
    </cfRule>
    <cfRule type="cellIs" dxfId="2552" priority="1304" stopIfTrue="1" operator="equal">
      <formula>"緑"</formula>
    </cfRule>
    <cfRule type="cellIs" dxfId="2551" priority="1305" stopIfTrue="1" operator="equal">
      <formula>"黄"</formula>
    </cfRule>
  </conditionalFormatting>
  <conditionalFormatting sqref="I260">
    <cfRule type="cellIs" dxfId="2550" priority="1300" stopIfTrue="1" operator="equal">
      <formula>"茶"</formula>
    </cfRule>
    <cfRule type="cellIs" dxfId="2549" priority="1301" stopIfTrue="1" operator="equal">
      <formula>"緑"</formula>
    </cfRule>
    <cfRule type="cellIs" dxfId="2548" priority="1302" stopIfTrue="1" operator="equal">
      <formula>"黄"</formula>
    </cfRule>
  </conditionalFormatting>
  <conditionalFormatting sqref="I261">
    <cfRule type="cellIs" dxfId="2547" priority="1297" stopIfTrue="1" operator="equal">
      <formula>"茶"</formula>
    </cfRule>
    <cfRule type="cellIs" dxfId="2546" priority="1298" stopIfTrue="1" operator="equal">
      <formula>"緑"</formula>
    </cfRule>
    <cfRule type="cellIs" dxfId="2545" priority="1299" stopIfTrue="1" operator="equal">
      <formula>"黄"</formula>
    </cfRule>
  </conditionalFormatting>
  <conditionalFormatting sqref="H261">
    <cfRule type="cellIs" dxfId="2544" priority="1294" stopIfTrue="1" operator="equal">
      <formula>"茶"</formula>
    </cfRule>
    <cfRule type="cellIs" dxfId="2543" priority="1295" stopIfTrue="1" operator="equal">
      <formula>"緑"</formula>
    </cfRule>
    <cfRule type="cellIs" dxfId="2542" priority="1296" stopIfTrue="1" operator="equal">
      <formula>"黄"</formula>
    </cfRule>
  </conditionalFormatting>
  <conditionalFormatting sqref="H261">
    <cfRule type="cellIs" dxfId="2541" priority="1291" stopIfTrue="1" operator="equal">
      <formula>"茶"</formula>
    </cfRule>
    <cfRule type="cellIs" dxfId="2540" priority="1292" stopIfTrue="1" operator="equal">
      <formula>"緑"</formula>
    </cfRule>
    <cfRule type="cellIs" dxfId="2539" priority="1293" stopIfTrue="1" operator="equal">
      <formula>"黄"</formula>
    </cfRule>
  </conditionalFormatting>
  <conditionalFormatting sqref="I262">
    <cfRule type="cellIs" dxfId="2538" priority="1288" stopIfTrue="1" operator="equal">
      <formula>"茶"</formula>
    </cfRule>
    <cfRule type="cellIs" dxfId="2537" priority="1289" stopIfTrue="1" operator="equal">
      <formula>"緑"</formula>
    </cfRule>
    <cfRule type="cellIs" dxfId="2536" priority="1290" stopIfTrue="1" operator="equal">
      <formula>"黄"</formula>
    </cfRule>
  </conditionalFormatting>
  <conditionalFormatting sqref="I262">
    <cfRule type="cellIs" dxfId="2535" priority="1285" stopIfTrue="1" operator="equal">
      <formula>"茶"</formula>
    </cfRule>
    <cfRule type="cellIs" dxfId="2534" priority="1286" stopIfTrue="1" operator="equal">
      <formula>"緑"</formula>
    </cfRule>
    <cfRule type="cellIs" dxfId="2533" priority="1287" stopIfTrue="1" operator="equal">
      <formula>"黄"</formula>
    </cfRule>
  </conditionalFormatting>
  <conditionalFormatting sqref="I262">
    <cfRule type="cellIs" dxfId="2532" priority="1282" stopIfTrue="1" operator="equal">
      <formula>"茶"</formula>
    </cfRule>
    <cfRule type="cellIs" dxfId="2531" priority="1283" stopIfTrue="1" operator="equal">
      <formula>"緑"</formula>
    </cfRule>
    <cfRule type="cellIs" dxfId="2530" priority="1284" stopIfTrue="1" operator="equal">
      <formula>"黄"</formula>
    </cfRule>
  </conditionalFormatting>
  <conditionalFormatting sqref="I262">
    <cfRule type="cellIs" dxfId="2529" priority="1279" stopIfTrue="1" operator="equal">
      <formula>"茶"</formula>
    </cfRule>
    <cfRule type="cellIs" dxfId="2528" priority="1280" stopIfTrue="1" operator="equal">
      <formula>"緑"</formula>
    </cfRule>
    <cfRule type="cellIs" dxfId="2527" priority="1281" stopIfTrue="1" operator="equal">
      <formula>"黄"</formula>
    </cfRule>
  </conditionalFormatting>
  <conditionalFormatting sqref="H262">
    <cfRule type="cellIs" dxfId="2526" priority="1276" stopIfTrue="1" operator="equal">
      <formula>"茶"</formula>
    </cfRule>
    <cfRule type="cellIs" dxfId="2525" priority="1277" stopIfTrue="1" operator="equal">
      <formula>"緑"</formula>
    </cfRule>
    <cfRule type="cellIs" dxfId="2524" priority="1278" stopIfTrue="1" operator="equal">
      <formula>"黄"</formula>
    </cfRule>
  </conditionalFormatting>
  <conditionalFormatting sqref="H262">
    <cfRule type="cellIs" dxfId="2523" priority="1273" stopIfTrue="1" operator="equal">
      <formula>"茶"</formula>
    </cfRule>
    <cfRule type="cellIs" dxfId="2522" priority="1274" stopIfTrue="1" operator="equal">
      <formula>"緑"</formula>
    </cfRule>
    <cfRule type="cellIs" dxfId="2521" priority="1275" stopIfTrue="1" operator="equal">
      <formula>"黄"</formula>
    </cfRule>
  </conditionalFormatting>
  <conditionalFormatting sqref="H263">
    <cfRule type="cellIs" dxfId="2520" priority="1270" stopIfTrue="1" operator="equal">
      <formula>"茶"</formula>
    </cfRule>
    <cfRule type="cellIs" dxfId="2519" priority="1271" stopIfTrue="1" operator="equal">
      <formula>"緑"</formula>
    </cfRule>
    <cfRule type="cellIs" dxfId="2518" priority="1272" stopIfTrue="1" operator="equal">
      <formula>"黄"</formula>
    </cfRule>
  </conditionalFormatting>
  <conditionalFormatting sqref="I263">
    <cfRule type="cellIs" dxfId="2517" priority="1267" stopIfTrue="1" operator="equal">
      <formula>"茶"</formula>
    </cfRule>
    <cfRule type="cellIs" dxfId="2516" priority="1268" stopIfTrue="1" operator="equal">
      <formula>"緑"</formula>
    </cfRule>
    <cfRule type="cellIs" dxfId="2515" priority="1269" stopIfTrue="1" operator="equal">
      <formula>"黄"</formula>
    </cfRule>
  </conditionalFormatting>
  <conditionalFormatting sqref="I263">
    <cfRule type="cellIs" dxfId="2514" priority="1264" stopIfTrue="1" operator="equal">
      <formula>"茶"</formula>
    </cfRule>
    <cfRule type="cellIs" dxfId="2513" priority="1265" stopIfTrue="1" operator="equal">
      <formula>"緑"</formula>
    </cfRule>
    <cfRule type="cellIs" dxfId="2512" priority="1266" stopIfTrue="1" operator="equal">
      <formula>"黄"</formula>
    </cfRule>
  </conditionalFormatting>
  <conditionalFormatting sqref="H264">
    <cfRule type="cellIs" dxfId="2511" priority="1261" stopIfTrue="1" operator="equal">
      <formula>"茶"</formula>
    </cfRule>
    <cfRule type="cellIs" dxfId="2510" priority="1262" stopIfTrue="1" operator="equal">
      <formula>"緑"</formula>
    </cfRule>
    <cfRule type="cellIs" dxfId="2509" priority="1263" stopIfTrue="1" operator="equal">
      <formula>"黄"</formula>
    </cfRule>
  </conditionalFormatting>
  <conditionalFormatting sqref="H264">
    <cfRule type="cellIs" dxfId="2508" priority="1258" stopIfTrue="1" operator="equal">
      <formula>"茶"</formula>
    </cfRule>
    <cfRule type="cellIs" dxfId="2507" priority="1259" stopIfTrue="1" operator="equal">
      <formula>"緑"</formula>
    </cfRule>
    <cfRule type="cellIs" dxfId="2506" priority="1260" stopIfTrue="1" operator="equal">
      <formula>"黄"</formula>
    </cfRule>
  </conditionalFormatting>
  <conditionalFormatting sqref="I264">
    <cfRule type="cellIs" dxfId="2505" priority="1255" stopIfTrue="1" operator="equal">
      <formula>"茶"</formula>
    </cfRule>
    <cfRule type="cellIs" dxfId="2504" priority="1256" stopIfTrue="1" operator="equal">
      <formula>"緑"</formula>
    </cfRule>
    <cfRule type="cellIs" dxfId="2503" priority="1257" stopIfTrue="1" operator="equal">
      <formula>"黄"</formula>
    </cfRule>
  </conditionalFormatting>
  <conditionalFormatting sqref="I264">
    <cfRule type="cellIs" dxfId="2502" priority="1252" stopIfTrue="1" operator="equal">
      <formula>"茶"</formula>
    </cfRule>
    <cfRule type="cellIs" dxfId="2501" priority="1253" stopIfTrue="1" operator="equal">
      <formula>"緑"</formula>
    </cfRule>
    <cfRule type="cellIs" dxfId="2500" priority="1254" stopIfTrue="1" operator="equal">
      <formula>"黄"</formula>
    </cfRule>
  </conditionalFormatting>
  <conditionalFormatting sqref="I264">
    <cfRule type="cellIs" dxfId="2499" priority="1249" stopIfTrue="1" operator="equal">
      <formula>"茶"</formula>
    </cfRule>
    <cfRule type="cellIs" dxfId="2498" priority="1250" stopIfTrue="1" operator="equal">
      <formula>"緑"</formula>
    </cfRule>
    <cfRule type="cellIs" dxfId="2497" priority="1251" stopIfTrue="1" operator="equal">
      <formula>"黄"</formula>
    </cfRule>
  </conditionalFormatting>
  <conditionalFormatting sqref="I264">
    <cfRule type="cellIs" dxfId="2496" priority="1246" stopIfTrue="1" operator="equal">
      <formula>"茶"</formula>
    </cfRule>
    <cfRule type="cellIs" dxfId="2495" priority="1247" stopIfTrue="1" operator="equal">
      <formula>"緑"</formula>
    </cfRule>
    <cfRule type="cellIs" dxfId="2494" priority="1248" stopIfTrue="1" operator="equal">
      <formula>"黄"</formula>
    </cfRule>
  </conditionalFormatting>
  <conditionalFormatting sqref="I264">
    <cfRule type="cellIs" dxfId="2493" priority="1243" stopIfTrue="1" operator="equal">
      <formula>"茶"</formula>
    </cfRule>
    <cfRule type="cellIs" dxfId="2492" priority="1244" stopIfTrue="1" operator="equal">
      <formula>"緑"</formula>
    </cfRule>
    <cfRule type="cellIs" dxfId="2491" priority="1245" stopIfTrue="1" operator="equal">
      <formula>"黄"</formula>
    </cfRule>
  </conditionalFormatting>
  <conditionalFormatting sqref="I264">
    <cfRule type="cellIs" dxfId="2490" priority="1240" stopIfTrue="1" operator="equal">
      <formula>"茶"</formula>
    </cfRule>
    <cfRule type="cellIs" dxfId="2489" priority="1241" stopIfTrue="1" operator="equal">
      <formula>"緑"</formula>
    </cfRule>
    <cfRule type="cellIs" dxfId="2488" priority="1242" stopIfTrue="1" operator="equal">
      <formula>"黄"</formula>
    </cfRule>
  </conditionalFormatting>
  <conditionalFormatting sqref="H265">
    <cfRule type="cellIs" dxfId="2487" priority="1237" stopIfTrue="1" operator="equal">
      <formula>"茶"</formula>
    </cfRule>
    <cfRule type="cellIs" dxfId="2486" priority="1238" stopIfTrue="1" operator="equal">
      <formula>"緑"</formula>
    </cfRule>
    <cfRule type="cellIs" dxfId="2485" priority="1239" stopIfTrue="1" operator="equal">
      <formula>"黄"</formula>
    </cfRule>
  </conditionalFormatting>
  <conditionalFormatting sqref="H265">
    <cfRule type="cellIs" dxfId="2484" priority="1234" stopIfTrue="1" operator="equal">
      <formula>"茶"</formula>
    </cfRule>
    <cfRule type="cellIs" dxfId="2483" priority="1235" stopIfTrue="1" operator="equal">
      <formula>"緑"</formula>
    </cfRule>
    <cfRule type="cellIs" dxfId="2482" priority="1236" stopIfTrue="1" operator="equal">
      <formula>"黄"</formula>
    </cfRule>
  </conditionalFormatting>
  <conditionalFormatting sqref="I265">
    <cfRule type="cellIs" dxfId="2481" priority="1231" stopIfTrue="1" operator="equal">
      <formula>"茶"</formula>
    </cfRule>
    <cfRule type="cellIs" dxfId="2480" priority="1232" stopIfTrue="1" operator="equal">
      <formula>"緑"</formula>
    </cfRule>
    <cfRule type="cellIs" dxfId="2479" priority="1233" stopIfTrue="1" operator="equal">
      <formula>"黄"</formula>
    </cfRule>
  </conditionalFormatting>
  <conditionalFormatting sqref="I265">
    <cfRule type="cellIs" dxfId="2478" priority="1228" stopIfTrue="1" operator="equal">
      <formula>"茶"</formula>
    </cfRule>
    <cfRule type="cellIs" dxfId="2477" priority="1229" stopIfTrue="1" operator="equal">
      <formula>"緑"</formula>
    </cfRule>
    <cfRule type="cellIs" dxfId="2476" priority="1230" stopIfTrue="1" operator="equal">
      <formula>"黄"</formula>
    </cfRule>
  </conditionalFormatting>
  <conditionalFormatting sqref="H266">
    <cfRule type="cellIs" dxfId="2475" priority="1225" stopIfTrue="1" operator="equal">
      <formula>"茶"</formula>
    </cfRule>
    <cfRule type="cellIs" dxfId="2474" priority="1226" stopIfTrue="1" operator="equal">
      <formula>"緑"</formula>
    </cfRule>
    <cfRule type="cellIs" dxfId="2473" priority="1227" stopIfTrue="1" operator="equal">
      <formula>"黄"</formula>
    </cfRule>
  </conditionalFormatting>
  <conditionalFormatting sqref="H266">
    <cfRule type="cellIs" dxfId="2472" priority="1222" stopIfTrue="1" operator="equal">
      <formula>"茶"</formula>
    </cfRule>
    <cfRule type="cellIs" dxfId="2471" priority="1223" stopIfTrue="1" operator="equal">
      <formula>"緑"</formula>
    </cfRule>
    <cfRule type="cellIs" dxfId="2470" priority="1224" stopIfTrue="1" operator="equal">
      <formula>"黄"</formula>
    </cfRule>
  </conditionalFormatting>
  <conditionalFormatting sqref="I266">
    <cfRule type="cellIs" dxfId="2469" priority="1219" stopIfTrue="1" operator="equal">
      <formula>"茶"</formula>
    </cfRule>
    <cfRule type="cellIs" dxfId="2468" priority="1220" stopIfTrue="1" operator="equal">
      <formula>"緑"</formula>
    </cfRule>
    <cfRule type="cellIs" dxfId="2467" priority="1221" stopIfTrue="1" operator="equal">
      <formula>"黄"</formula>
    </cfRule>
  </conditionalFormatting>
  <conditionalFormatting sqref="I268">
    <cfRule type="cellIs" dxfId="2466" priority="1216" stopIfTrue="1" operator="equal">
      <formula>"茶"</formula>
    </cfRule>
    <cfRule type="cellIs" dxfId="2465" priority="1217" stopIfTrue="1" operator="equal">
      <formula>"緑"</formula>
    </cfRule>
    <cfRule type="cellIs" dxfId="2464" priority="1218" stopIfTrue="1" operator="equal">
      <formula>"黄"</formula>
    </cfRule>
  </conditionalFormatting>
  <conditionalFormatting sqref="H267">
    <cfRule type="cellIs" dxfId="2463" priority="1213" stopIfTrue="1" operator="equal">
      <formula>"茶"</formula>
    </cfRule>
    <cfRule type="cellIs" dxfId="2462" priority="1214" stopIfTrue="1" operator="equal">
      <formula>"緑"</formula>
    </cfRule>
    <cfRule type="cellIs" dxfId="2461" priority="1215" stopIfTrue="1" operator="equal">
      <formula>"黄"</formula>
    </cfRule>
  </conditionalFormatting>
  <conditionalFormatting sqref="H267">
    <cfRule type="cellIs" dxfId="2460" priority="1210" stopIfTrue="1" operator="equal">
      <formula>"茶"</formula>
    </cfRule>
    <cfRule type="cellIs" dxfId="2459" priority="1211" stopIfTrue="1" operator="equal">
      <formula>"緑"</formula>
    </cfRule>
    <cfRule type="cellIs" dxfId="2458" priority="1212" stopIfTrue="1" operator="equal">
      <formula>"黄"</formula>
    </cfRule>
  </conditionalFormatting>
  <conditionalFormatting sqref="H267">
    <cfRule type="cellIs" dxfId="2457" priority="1207" stopIfTrue="1" operator="equal">
      <formula>"茶"</formula>
    </cfRule>
    <cfRule type="cellIs" dxfId="2456" priority="1208" stopIfTrue="1" operator="equal">
      <formula>"緑"</formula>
    </cfRule>
    <cfRule type="cellIs" dxfId="2455" priority="1209" stopIfTrue="1" operator="equal">
      <formula>"黄"</formula>
    </cfRule>
  </conditionalFormatting>
  <conditionalFormatting sqref="H267">
    <cfRule type="cellIs" dxfId="2454" priority="1204" stopIfTrue="1" operator="equal">
      <formula>"茶"</formula>
    </cfRule>
    <cfRule type="cellIs" dxfId="2453" priority="1205" stopIfTrue="1" operator="equal">
      <formula>"緑"</formula>
    </cfRule>
    <cfRule type="cellIs" dxfId="2452" priority="1206" stopIfTrue="1" operator="equal">
      <formula>"黄"</formula>
    </cfRule>
  </conditionalFormatting>
  <conditionalFormatting sqref="I267">
    <cfRule type="cellIs" dxfId="2451" priority="1201" stopIfTrue="1" operator="equal">
      <formula>"茶"</formula>
    </cfRule>
    <cfRule type="cellIs" dxfId="2450" priority="1202" stopIfTrue="1" operator="equal">
      <formula>"緑"</formula>
    </cfRule>
    <cfRule type="cellIs" dxfId="2449" priority="1203" stopIfTrue="1" operator="equal">
      <formula>"黄"</formula>
    </cfRule>
  </conditionalFormatting>
  <conditionalFormatting sqref="I267">
    <cfRule type="cellIs" dxfId="2448" priority="1198" stopIfTrue="1" operator="equal">
      <formula>"茶"</formula>
    </cfRule>
    <cfRule type="cellIs" dxfId="2447" priority="1199" stopIfTrue="1" operator="equal">
      <formula>"緑"</formula>
    </cfRule>
    <cfRule type="cellIs" dxfId="2446" priority="1200" stopIfTrue="1" operator="equal">
      <formula>"黄"</formula>
    </cfRule>
  </conditionalFormatting>
  <conditionalFormatting sqref="H268">
    <cfRule type="cellIs" dxfId="2445" priority="1195" stopIfTrue="1" operator="equal">
      <formula>"茶"</formula>
    </cfRule>
    <cfRule type="cellIs" dxfId="2444" priority="1196" stopIfTrue="1" operator="equal">
      <formula>"緑"</formula>
    </cfRule>
    <cfRule type="cellIs" dxfId="2443" priority="1197" stopIfTrue="1" operator="equal">
      <formula>"黄"</formula>
    </cfRule>
  </conditionalFormatting>
  <conditionalFormatting sqref="H268">
    <cfRule type="cellIs" dxfId="2442" priority="1192" stopIfTrue="1" operator="equal">
      <formula>"茶"</formula>
    </cfRule>
    <cfRule type="cellIs" dxfId="2441" priority="1193" stopIfTrue="1" operator="equal">
      <formula>"緑"</formula>
    </cfRule>
    <cfRule type="cellIs" dxfId="2440" priority="1194" stopIfTrue="1" operator="equal">
      <formula>"黄"</formula>
    </cfRule>
  </conditionalFormatting>
  <conditionalFormatting sqref="H268">
    <cfRule type="cellIs" dxfId="2439" priority="1189" stopIfTrue="1" operator="equal">
      <formula>"茶"</formula>
    </cfRule>
    <cfRule type="cellIs" dxfId="2438" priority="1190" stopIfTrue="1" operator="equal">
      <formula>"緑"</formula>
    </cfRule>
    <cfRule type="cellIs" dxfId="2437" priority="1191" stopIfTrue="1" operator="equal">
      <formula>"黄"</formula>
    </cfRule>
  </conditionalFormatting>
  <conditionalFormatting sqref="H268">
    <cfRule type="cellIs" dxfId="2436" priority="1186" stopIfTrue="1" operator="equal">
      <formula>"茶"</formula>
    </cfRule>
    <cfRule type="cellIs" dxfId="2435" priority="1187" stopIfTrue="1" operator="equal">
      <formula>"緑"</formula>
    </cfRule>
    <cfRule type="cellIs" dxfId="2434" priority="1188" stopIfTrue="1" operator="equal">
      <formula>"黄"</formula>
    </cfRule>
  </conditionalFormatting>
  <conditionalFormatting sqref="H268">
    <cfRule type="cellIs" dxfId="2433" priority="1183" stopIfTrue="1" operator="equal">
      <formula>"茶"</formula>
    </cfRule>
    <cfRule type="cellIs" dxfId="2432" priority="1184" stopIfTrue="1" operator="equal">
      <formula>"緑"</formula>
    </cfRule>
    <cfRule type="cellIs" dxfId="2431" priority="1185" stopIfTrue="1" operator="equal">
      <formula>"黄"</formula>
    </cfRule>
  </conditionalFormatting>
  <conditionalFormatting sqref="H268">
    <cfRule type="cellIs" dxfId="2430" priority="1180" stopIfTrue="1" operator="equal">
      <formula>"茶"</formula>
    </cfRule>
    <cfRule type="cellIs" dxfId="2429" priority="1181" stopIfTrue="1" operator="equal">
      <formula>"緑"</formula>
    </cfRule>
    <cfRule type="cellIs" dxfId="2428" priority="1182" stopIfTrue="1" operator="equal">
      <formula>"黄"</formula>
    </cfRule>
  </conditionalFormatting>
  <conditionalFormatting sqref="H268">
    <cfRule type="cellIs" dxfId="2427" priority="1177" stopIfTrue="1" operator="equal">
      <formula>"茶"</formula>
    </cfRule>
    <cfRule type="cellIs" dxfId="2426" priority="1178" stopIfTrue="1" operator="equal">
      <formula>"緑"</formula>
    </cfRule>
    <cfRule type="cellIs" dxfId="2425" priority="1179" stopIfTrue="1" operator="equal">
      <formula>"黄"</formula>
    </cfRule>
  </conditionalFormatting>
  <conditionalFormatting sqref="H268">
    <cfRule type="cellIs" dxfId="2424" priority="1174" stopIfTrue="1" operator="equal">
      <formula>"茶"</formula>
    </cfRule>
    <cfRule type="cellIs" dxfId="2423" priority="1175" stopIfTrue="1" operator="equal">
      <formula>"緑"</formula>
    </cfRule>
    <cfRule type="cellIs" dxfId="2422" priority="1176" stopIfTrue="1" operator="equal">
      <formula>"黄"</formula>
    </cfRule>
  </conditionalFormatting>
  <conditionalFormatting sqref="H268">
    <cfRule type="cellIs" dxfId="2421" priority="1171" stopIfTrue="1" operator="equal">
      <formula>"茶"</formula>
    </cfRule>
    <cfRule type="cellIs" dxfId="2420" priority="1172" stopIfTrue="1" operator="equal">
      <formula>"緑"</formula>
    </cfRule>
    <cfRule type="cellIs" dxfId="2419" priority="1173" stopIfTrue="1" operator="equal">
      <formula>"黄"</formula>
    </cfRule>
  </conditionalFormatting>
  <conditionalFormatting sqref="H268">
    <cfRule type="cellIs" dxfId="2418" priority="1168" stopIfTrue="1" operator="equal">
      <formula>"茶"</formula>
    </cfRule>
    <cfRule type="cellIs" dxfId="2417" priority="1169" stopIfTrue="1" operator="equal">
      <formula>"緑"</formula>
    </cfRule>
    <cfRule type="cellIs" dxfId="2416" priority="1170" stopIfTrue="1" operator="equal">
      <formula>"黄"</formula>
    </cfRule>
  </conditionalFormatting>
  <conditionalFormatting sqref="H268">
    <cfRule type="cellIs" dxfId="2415" priority="1165" stopIfTrue="1" operator="equal">
      <formula>"茶"</formula>
    </cfRule>
    <cfRule type="cellIs" dxfId="2414" priority="1166" stopIfTrue="1" operator="equal">
      <formula>"緑"</formula>
    </cfRule>
    <cfRule type="cellIs" dxfId="2413" priority="1167" stopIfTrue="1" operator="equal">
      <formula>"黄"</formula>
    </cfRule>
  </conditionalFormatting>
  <conditionalFormatting sqref="H268">
    <cfRule type="cellIs" dxfId="2412" priority="1162" stopIfTrue="1" operator="equal">
      <formula>"茶"</formula>
    </cfRule>
    <cfRule type="cellIs" dxfId="2411" priority="1163" stopIfTrue="1" operator="equal">
      <formula>"緑"</formula>
    </cfRule>
    <cfRule type="cellIs" dxfId="2410" priority="1164" stopIfTrue="1" operator="equal">
      <formula>"黄"</formula>
    </cfRule>
  </conditionalFormatting>
  <conditionalFormatting sqref="H269">
    <cfRule type="cellIs" dxfId="2409" priority="1159" stopIfTrue="1" operator="equal">
      <formula>"茶"</formula>
    </cfRule>
    <cfRule type="cellIs" dxfId="2408" priority="1160" stopIfTrue="1" operator="equal">
      <formula>"緑"</formula>
    </cfRule>
    <cfRule type="cellIs" dxfId="2407" priority="1161" stopIfTrue="1" operator="equal">
      <formula>"黄"</formula>
    </cfRule>
  </conditionalFormatting>
  <conditionalFormatting sqref="H269">
    <cfRule type="cellIs" dxfId="2406" priority="1156" stopIfTrue="1" operator="equal">
      <formula>"茶"</formula>
    </cfRule>
    <cfRule type="cellIs" dxfId="2405" priority="1157" stopIfTrue="1" operator="equal">
      <formula>"緑"</formula>
    </cfRule>
    <cfRule type="cellIs" dxfId="2404" priority="1158" stopIfTrue="1" operator="equal">
      <formula>"黄"</formula>
    </cfRule>
  </conditionalFormatting>
  <conditionalFormatting sqref="H269">
    <cfRule type="cellIs" dxfId="2403" priority="1153" stopIfTrue="1" operator="equal">
      <formula>"茶"</formula>
    </cfRule>
    <cfRule type="cellIs" dxfId="2402" priority="1154" stopIfTrue="1" operator="equal">
      <formula>"緑"</formula>
    </cfRule>
    <cfRule type="cellIs" dxfId="2401" priority="1155" stopIfTrue="1" operator="equal">
      <formula>"黄"</formula>
    </cfRule>
  </conditionalFormatting>
  <conditionalFormatting sqref="H269">
    <cfRule type="cellIs" dxfId="2400" priority="1150" stopIfTrue="1" operator="equal">
      <formula>"茶"</formula>
    </cfRule>
    <cfRule type="cellIs" dxfId="2399" priority="1151" stopIfTrue="1" operator="equal">
      <formula>"緑"</formula>
    </cfRule>
    <cfRule type="cellIs" dxfId="2398" priority="1152" stopIfTrue="1" operator="equal">
      <formula>"黄"</formula>
    </cfRule>
  </conditionalFormatting>
  <conditionalFormatting sqref="H269">
    <cfRule type="cellIs" dxfId="2397" priority="1147" stopIfTrue="1" operator="equal">
      <formula>"茶"</formula>
    </cfRule>
    <cfRule type="cellIs" dxfId="2396" priority="1148" stopIfTrue="1" operator="equal">
      <formula>"緑"</formula>
    </cfRule>
    <cfRule type="cellIs" dxfId="2395" priority="1149" stopIfTrue="1" operator="equal">
      <formula>"黄"</formula>
    </cfRule>
  </conditionalFormatting>
  <conditionalFormatting sqref="H269">
    <cfRule type="cellIs" dxfId="2394" priority="1144" stopIfTrue="1" operator="equal">
      <formula>"茶"</formula>
    </cfRule>
    <cfRule type="cellIs" dxfId="2393" priority="1145" stopIfTrue="1" operator="equal">
      <formula>"緑"</formula>
    </cfRule>
    <cfRule type="cellIs" dxfId="2392" priority="1146" stopIfTrue="1" operator="equal">
      <formula>"黄"</formula>
    </cfRule>
  </conditionalFormatting>
  <conditionalFormatting sqref="H269">
    <cfRule type="cellIs" dxfId="2391" priority="1141" stopIfTrue="1" operator="equal">
      <formula>"茶"</formula>
    </cfRule>
    <cfRule type="cellIs" dxfId="2390" priority="1142" stopIfTrue="1" operator="equal">
      <formula>"緑"</formula>
    </cfRule>
    <cfRule type="cellIs" dxfId="2389" priority="1143" stopIfTrue="1" operator="equal">
      <formula>"黄"</formula>
    </cfRule>
  </conditionalFormatting>
  <conditionalFormatting sqref="H269">
    <cfRule type="cellIs" dxfId="2388" priority="1138" stopIfTrue="1" operator="equal">
      <formula>"茶"</formula>
    </cfRule>
    <cfRule type="cellIs" dxfId="2387" priority="1139" stopIfTrue="1" operator="equal">
      <formula>"緑"</formula>
    </cfRule>
    <cfRule type="cellIs" dxfId="2386" priority="1140" stopIfTrue="1" operator="equal">
      <formula>"黄"</formula>
    </cfRule>
  </conditionalFormatting>
  <conditionalFormatting sqref="H269">
    <cfRule type="cellIs" dxfId="2385" priority="1135" stopIfTrue="1" operator="equal">
      <formula>"茶"</formula>
    </cfRule>
    <cfRule type="cellIs" dxfId="2384" priority="1136" stopIfTrue="1" operator="equal">
      <formula>"緑"</formula>
    </cfRule>
    <cfRule type="cellIs" dxfId="2383" priority="1137" stopIfTrue="1" operator="equal">
      <formula>"黄"</formula>
    </cfRule>
  </conditionalFormatting>
  <conditionalFormatting sqref="H269">
    <cfRule type="cellIs" dxfId="2382" priority="1132" stopIfTrue="1" operator="equal">
      <formula>"茶"</formula>
    </cfRule>
    <cfRule type="cellIs" dxfId="2381" priority="1133" stopIfTrue="1" operator="equal">
      <formula>"緑"</formula>
    </cfRule>
    <cfRule type="cellIs" dxfId="2380" priority="1134" stopIfTrue="1" operator="equal">
      <formula>"黄"</formula>
    </cfRule>
  </conditionalFormatting>
  <conditionalFormatting sqref="H269">
    <cfRule type="cellIs" dxfId="2379" priority="1129" stopIfTrue="1" operator="equal">
      <formula>"茶"</formula>
    </cfRule>
    <cfRule type="cellIs" dxfId="2378" priority="1130" stopIfTrue="1" operator="equal">
      <formula>"緑"</formula>
    </cfRule>
    <cfRule type="cellIs" dxfId="2377" priority="1131" stopIfTrue="1" operator="equal">
      <formula>"黄"</formula>
    </cfRule>
  </conditionalFormatting>
  <conditionalFormatting sqref="H269">
    <cfRule type="cellIs" dxfId="2376" priority="1126" stopIfTrue="1" operator="equal">
      <formula>"茶"</formula>
    </cfRule>
    <cfRule type="cellIs" dxfId="2375" priority="1127" stopIfTrue="1" operator="equal">
      <formula>"緑"</formula>
    </cfRule>
    <cfRule type="cellIs" dxfId="2374" priority="1128" stopIfTrue="1" operator="equal">
      <formula>"黄"</formula>
    </cfRule>
  </conditionalFormatting>
  <conditionalFormatting sqref="I269">
    <cfRule type="cellIs" dxfId="2373" priority="1123" stopIfTrue="1" operator="equal">
      <formula>"茶"</formula>
    </cfRule>
    <cfRule type="cellIs" dxfId="2372" priority="1124" stopIfTrue="1" operator="equal">
      <formula>"緑"</formula>
    </cfRule>
    <cfRule type="cellIs" dxfId="2371" priority="1125" stopIfTrue="1" operator="equal">
      <formula>"黄"</formula>
    </cfRule>
  </conditionalFormatting>
  <conditionalFormatting sqref="I269">
    <cfRule type="cellIs" dxfId="2370" priority="1120" stopIfTrue="1" operator="equal">
      <formula>"茶"</formula>
    </cfRule>
    <cfRule type="cellIs" dxfId="2369" priority="1121" stopIfTrue="1" operator="equal">
      <formula>"緑"</formula>
    </cfRule>
    <cfRule type="cellIs" dxfId="2368" priority="1122" stopIfTrue="1" operator="equal">
      <formula>"黄"</formula>
    </cfRule>
  </conditionalFormatting>
  <conditionalFormatting sqref="H270">
    <cfRule type="cellIs" dxfId="2367" priority="1117" stopIfTrue="1" operator="equal">
      <formula>"茶"</formula>
    </cfRule>
    <cfRule type="cellIs" dxfId="2366" priority="1118" stopIfTrue="1" operator="equal">
      <formula>"緑"</formula>
    </cfRule>
    <cfRule type="cellIs" dxfId="2365" priority="1119" stopIfTrue="1" operator="equal">
      <formula>"黄"</formula>
    </cfRule>
  </conditionalFormatting>
  <conditionalFormatting sqref="H270">
    <cfRule type="cellIs" dxfId="2364" priority="1114" stopIfTrue="1" operator="equal">
      <formula>"茶"</formula>
    </cfRule>
    <cfRule type="cellIs" dxfId="2363" priority="1115" stopIfTrue="1" operator="equal">
      <formula>"緑"</formula>
    </cfRule>
    <cfRule type="cellIs" dxfId="2362" priority="1116" stopIfTrue="1" operator="equal">
      <formula>"黄"</formula>
    </cfRule>
  </conditionalFormatting>
  <conditionalFormatting sqref="I270">
    <cfRule type="cellIs" dxfId="2361" priority="1111" stopIfTrue="1" operator="equal">
      <formula>"茶"</formula>
    </cfRule>
    <cfRule type="cellIs" dxfId="2360" priority="1112" stopIfTrue="1" operator="equal">
      <formula>"緑"</formula>
    </cfRule>
    <cfRule type="cellIs" dxfId="2359" priority="1113" stopIfTrue="1" operator="equal">
      <formula>"黄"</formula>
    </cfRule>
  </conditionalFormatting>
  <conditionalFormatting sqref="H271">
    <cfRule type="cellIs" dxfId="2358" priority="1108" stopIfTrue="1" operator="equal">
      <formula>"茶"</formula>
    </cfRule>
    <cfRule type="cellIs" dxfId="2357" priority="1109" stopIfTrue="1" operator="equal">
      <formula>"緑"</formula>
    </cfRule>
    <cfRule type="cellIs" dxfId="2356" priority="1110" stopIfTrue="1" operator="equal">
      <formula>"黄"</formula>
    </cfRule>
  </conditionalFormatting>
  <conditionalFormatting sqref="H271">
    <cfRule type="cellIs" dxfId="2355" priority="1105" stopIfTrue="1" operator="equal">
      <formula>"茶"</formula>
    </cfRule>
    <cfRule type="cellIs" dxfId="2354" priority="1106" stopIfTrue="1" operator="equal">
      <formula>"緑"</formula>
    </cfRule>
    <cfRule type="cellIs" dxfId="2353" priority="1107" stopIfTrue="1" operator="equal">
      <formula>"黄"</formula>
    </cfRule>
  </conditionalFormatting>
  <conditionalFormatting sqref="H271">
    <cfRule type="cellIs" dxfId="2352" priority="1102" stopIfTrue="1" operator="equal">
      <formula>"茶"</formula>
    </cfRule>
    <cfRule type="cellIs" dxfId="2351" priority="1103" stopIfTrue="1" operator="equal">
      <formula>"緑"</formula>
    </cfRule>
    <cfRule type="cellIs" dxfId="2350" priority="1104" stopIfTrue="1" operator="equal">
      <formula>"黄"</formula>
    </cfRule>
  </conditionalFormatting>
  <conditionalFormatting sqref="H271">
    <cfRule type="cellIs" dxfId="2349" priority="1099" stopIfTrue="1" operator="equal">
      <formula>"茶"</formula>
    </cfRule>
    <cfRule type="cellIs" dxfId="2348" priority="1100" stopIfTrue="1" operator="equal">
      <formula>"緑"</formula>
    </cfRule>
    <cfRule type="cellIs" dxfId="2347" priority="1101" stopIfTrue="1" operator="equal">
      <formula>"黄"</formula>
    </cfRule>
  </conditionalFormatting>
  <conditionalFormatting sqref="I271">
    <cfRule type="cellIs" dxfId="2346" priority="1096" stopIfTrue="1" operator="equal">
      <formula>"茶"</formula>
    </cfRule>
    <cfRule type="cellIs" dxfId="2345" priority="1097" stopIfTrue="1" operator="equal">
      <formula>"緑"</formula>
    </cfRule>
    <cfRule type="cellIs" dxfId="2344" priority="1098" stopIfTrue="1" operator="equal">
      <formula>"黄"</formula>
    </cfRule>
  </conditionalFormatting>
  <conditionalFormatting sqref="H272">
    <cfRule type="cellIs" dxfId="2343" priority="1093" stopIfTrue="1" operator="equal">
      <formula>"茶"</formula>
    </cfRule>
    <cfRule type="cellIs" dxfId="2342" priority="1094" stopIfTrue="1" operator="equal">
      <formula>"緑"</formula>
    </cfRule>
    <cfRule type="cellIs" dxfId="2341" priority="1095" stopIfTrue="1" operator="equal">
      <formula>"黄"</formula>
    </cfRule>
  </conditionalFormatting>
  <conditionalFormatting sqref="H272">
    <cfRule type="cellIs" dxfId="2340" priority="1090" stopIfTrue="1" operator="equal">
      <formula>"茶"</formula>
    </cfRule>
    <cfRule type="cellIs" dxfId="2339" priority="1091" stopIfTrue="1" operator="equal">
      <formula>"緑"</formula>
    </cfRule>
    <cfRule type="cellIs" dxfId="2338" priority="1092" stopIfTrue="1" operator="equal">
      <formula>"黄"</formula>
    </cfRule>
  </conditionalFormatting>
  <conditionalFormatting sqref="I272">
    <cfRule type="cellIs" dxfId="2337" priority="1087" stopIfTrue="1" operator="equal">
      <formula>"茶"</formula>
    </cfRule>
    <cfRule type="cellIs" dxfId="2336" priority="1088" stopIfTrue="1" operator="equal">
      <formula>"緑"</formula>
    </cfRule>
    <cfRule type="cellIs" dxfId="2335" priority="1089" stopIfTrue="1" operator="equal">
      <formula>"黄"</formula>
    </cfRule>
  </conditionalFormatting>
  <conditionalFormatting sqref="H273">
    <cfRule type="cellIs" dxfId="2334" priority="1084" stopIfTrue="1" operator="equal">
      <formula>"茶"</formula>
    </cfRule>
    <cfRule type="cellIs" dxfId="2333" priority="1085" stopIfTrue="1" operator="equal">
      <formula>"緑"</formula>
    </cfRule>
    <cfRule type="cellIs" dxfId="2332" priority="1086" stopIfTrue="1" operator="equal">
      <formula>"黄"</formula>
    </cfRule>
  </conditionalFormatting>
  <conditionalFormatting sqref="H273">
    <cfRule type="cellIs" dxfId="2331" priority="1081" stopIfTrue="1" operator="equal">
      <formula>"茶"</formula>
    </cfRule>
    <cfRule type="cellIs" dxfId="2330" priority="1082" stopIfTrue="1" operator="equal">
      <formula>"緑"</formula>
    </cfRule>
    <cfRule type="cellIs" dxfId="2329" priority="1083" stopIfTrue="1" operator="equal">
      <formula>"黄"</formula>
    </cfRule>
  </conditionalFormatting>
  <conditionalFormatting sqref="H273">
    <cfRule type="cellIs" dxfId="2328" priority="1078" stopIfTrue="1" operator="equal">
      <formula>"茶"</formula>
    </cfRule>
    <cfRule type="cellIs" dxfId="2327" priority="1079" stopIfTrue="1" operator="equal">
      <formula>"緑"</formula>
    </cfRule>
    <cfRule type="cellIs" dxfId="2326" priority="1080" stopIfTrue="1" operator="equal">
      <formula>"黄"</formula>
    </cfRule>
  </conditionalFormatting>
  <conditionalFormatting sqref="H273">
    <cfRule type="cellIs" dxfId="2325" priority="1075" stopIfTrue="1" operator="equal">
      <formula>"茶"</formula>
    </cfRule>
    <cfRule type="cellIs" dxfId="2324" priority="1076" stopIfTrue="1" operator="equal">
      <formula>"緑"</formula>
    </cfRule>
    <cfRule type="cellIs" dxfId="2323" priority="1077" stopIfTrue="1" operator="equal">
      <formula>"黄"</formula>
    </cfRule>
  </conditionalFormatting>
  <conditionalFormatting sqref="H273">
    <cfRule type="cellIs" dxfId="2322" priority="1072" stopIfTrue="1" operator="equal">
      <formula>"茶"</formula>
    </cfRule>
    <cfRule type="cellIs" dxfId="2321" priority="1073" stopIfTrue="1" operator="equal">
      <formula>"緑"</formula>
    </cfRule>
    <cfRule type="cellIs" dxfId="2320" priority="1074" stopIfTrue="1" operator="equal">
      <formula>"黄"</formula>
    </cfRule>
  </conditionalFormatting>
  <conditionalFormatting sqref="H273">
    <cfRule type="cellIs" dxfId="2319" priority="1069" stopIfTrue="1" operator="equal">
      <formula>"茶"</formula>
    </cfRule>
    <cfRule type="cellIs" dxfId="2318" priority="1070" stopIfTrue="1" operator="equal">
      <formula>"緑"</formula>
    </cfRule>
    <cfRule type="cellIs" dxfId="2317" priority="1071" stopIfTrue="1" operator="equal">
      <formula>"黄"</formula>
    </cfRule>
  </conditionalFormatting>
  <conditionalFormatting sqref="H273">
    <cfRule type="cellIs" dxfId="2316" priority="1066" stopIfTrue="1" operator="equal">
      <formula>"茶"</formula>
    </cfRule>
    <cfRule type="cellIs" dxfId="2315" priority="1067" stopIfTrue="1" operator="equal">
      <formula>"緑"</formula>
    </cfRule>
    <cfRule type="cellIs" dxfId="2314" priority="1068" stopIfTrue="1" operator="equal">
      <formula>"黄"</formula>
    </cfRule>
  </conditionalFormatting>
  <conditionalFormatting sqref="H273">
    <cfRule type="cellIs" dxfId="2313" priority="1063" stopIfTrue="1" operator="equal">
      <formula>"茶"</formula>
    </cfRule>
    <cfRule type="cellIs" dxfId="2312" priority="1064" stopIfTrue="1" operator="equal">
      <formula>"緑"</formula>
    </cfRule>
    <cfRule type="cellIs" dxfId="2311" priority="1065" stopIfTrue="1" operator="equal">
      <formula>"黄"</formula>
    </cfRule>
  </conditionalFormatting>
  <conditionalFormatting sqref="H273">
    <cfRule type="cellIs" dxfId="2310" priority="1060" stopIfTrue="1" operator="equal">
      <formula>"茶"</formula>
    </cfRule>
    <cfRule type="cellIs" dxfId="2309" priority="1061" stopIfTrue="1" operator="equal">
      <formula>"緑"</formula>
    </cfRule>
    <cfRule type="cellIs" dxfId="2308" priority="1062" stopIfTrue="1" operator="equal">
      <formula>"黄"</formula>
    </cfRule>
  </conditionalFormatting>
  <conditionalFormatting sqref="H273">
    <cfRule type="cellIs" dxfId="2307" priority="1057" stopIfTrue="1" operator="equal">
      <formula>"茶"</formula>
    </cfRule>
    <cfRule type="cellIs" dxfId="2306" priority="1058" stopIfTrue="1" operator="equal">
      <formula>"緑"</formula>
    </cfRule>
    <cfRule type="cellIs" dxfId="2305" priority="1059" stopIfTrue="1" operator="equal">
      <formula>"黄"</formula>
    </cfRule>
  </conditionalFormatting>
  <conditionalFormatting sqref="H273">
    <cfRule type="cellIs" dxfId="2304" priority="1054" stopIfTrue="1" operator="equal">
      <formula>"茶"</formula>
    </cfRule>
    <cfRule type="cellIs" dxfId="2303" priority="1055" stopIfTrue="1" operator="equal">
      <formula>"緑"</formula>
    </cfRule>
    <cfRule type="cellIs" dxfId="2302" priority="1056" stopIfTrue="1" operator="equal">
      <formula>"黄"</formula>
    </cfRule>
  </conditionalFormatting>
  <conditionalFormatting sqref="H273">
    <cfRule type="cellIs" dxfId="2301" priority="1051" stopIfTrue="1" operator="equal">
      <formula>"茶"</formula>
    </cfRule>
    <cfRule type="cellIs" dxfId="2300" priority="1052" stopIfTrue="1" operator="equal">
      <formula>"緑"</formula>
    </cfRule>
    <cfRule type="cellIs" dxfId="2299" priority="1053" stopIfTrue="1" operator="equal">
      <formula>"黄"</formula>
    </cfRule>
  </conditionalFormatting>
  <conditionalFormatting sqref="I273">
    <cfRule type="cellIs" dxfId="2298" priority="1048" stopIfTrue="1" operator="equal">
      <formula>"茶"</formula>
    </cfRule>
    <cfRule type="cellIs" dxfId="2297" priority="1049" stopIfTrue="1" operator="equal">
      <formula>"緑"</formula>
    </cfRule>
    <cfRule type="cellIs" dxfId="2296" priority="1050" stopIfTrue="1" operator="equal">
      <formula>"黄"</formula>
    </cfRule>
  </conditionalFormatting>
  <conditionalFormatting sqref="I273">
    <cfRule type="cellIs" dxfId="2295" priority="1045" stopIfTrue="1" operator="equal">
      <formula>"茶"</formula>
    </cfRule>
    <cfRule type="cellIs" dxfId="2294" priority="1046" stopIfTrue="1" operator="equal">
      <formula>"緑"</formula>
    </cfRule>
    <cfRule type="cellIs" dxfId="2293" priority="1047" stopIfTrue="1" operator="equal">
      <formula>"黄"</formula>
    </cfRule>
  </conditionalFormatting>
  <conditionalFormatting sqref="H274">
    <cfRule type="cellIs" dxfId="2292" priority="1042" stopIfTrue="1" operator="equal">
      <formula>"茶"</formula>
    </cfRule>
    <cfRule type="cellIs" dxfId="2291" priority="1043" stopIfTrue="1" operator="equal">
      <formula>"緑"</formula>
    </cfRule>
    <cfRule type="cellIs" dxfId="2290" priority="1044" stopIfTrue="1" operator="equal">
      <formula>"黄"</formula>
    </cfRule>
  </conditionalFormatting>
  <conditionalFormatting sqref="H274">
    <cfRule type="cellIs" dxfId="2289" priority="1039" stopIfTrue="1" operator="equal">
      <formula>"茶"</formula>
    </cfRule>
    <cfRule type="cellIs" dxfId="2288" priority="1040" stopIfTrue="1" operator="equal">
      <formula>"緑"</formula>
    </cfRule>
    <cfRule type="cellIs" dxfId="2287" priority="1041" stopIfTrue="1" operator="equal">
      <formula>"黄"</formula>
    </cfRule>
  </conditionalFormatting>
  <conditionalFormatting sqref="I274">
    <cfRule type="cellIs" dxfId="2286" priority="1036" stopIfTrue="1" operator="equal">
      <formula>"茶"</formula>
    </cfRule>
    <cfRule type="cellIs" dxfId="2285" priority="1037" stopIfTrue="1" operator="equal">
      <formula>"緑"</formula>
    </cfRule>
    <cfRule type="cellIs" dxfId="2284" priority="1038" stopIfTrue="1" operator="equal">
      <formula>"黄"</formula>
    </cfRule>
  </conditionalFormatting>
  <conditionalFormatting sqref="I274">
    <cfRule type="cellIs" dxfId="2283" priority="1033" stopIfTrue="1" operator="equal">
      <formula>"茶"</formula>
    </cfRule>
    <cfRule type="cellIs" dxfId="2282" priority="1034" stopIfTrue="1" operator="equal">
      <formula>"緑"</formula>
    </cfRule>
    <cfRule type="cellIs" dxfId="2281" priority="1035" stopIfTrue="1" operator="equal">
      <formula>"黄"</formula>
    </cfRule>
  </conditionalFormatting>
  <conditionalFormatting sqref="I275">
    <cfRule type="cellIs" dxfId="2280" priority="1030" stopIfTrue="1" operator="equal">
      <formula>"茶"</formula>
    </cfRule>
    <cfRule type="cellIs" dxfId="2279" priority="1031" stopIfTrue="1" operator="equal">
      <formula>"緑"</formula>
    </cfRule>
    <cfRule type="cellIs" dxfId="2278" priority="1032" stopIfTrue="1" operator="equal">
      <formula>"黄"</formula>
    </cfRule>
  </conditionalFormatting>
  <conditionalFormatting sqref="I275">
    <cfRule type="cellIs" dxfId="2277" priority="1027" stopIfTrue="1" operator="equal">
      <formula>"茶"</formula>
    </cfRule>
    <cfRule type="cellIs" dxfId="2276" priority="1028" stopIfTrue="1" operator="equal">
      <formula>"緑"</formula>
    </cfRule>
    <cfRule type="cellIs" dxfId="2275" priority="1029" stopIfTrue="1" operator="equal">
      <formula>"黄"</formula>
    </cfRule>
  </conditionalFormatting>
  <conditionalFormatting sqref="H275">
    <cfRule type="cellIs" dxfId="2274" priority="1024" stopIfTrue="1" operator="equal">
      <formula>"茶"</formula>
    </cfRule>
    <cfRule type="cellIs" dxfId="2273" priority="1025" stopIfTrue="1" operator="equal">
      <formula>"緑"</formula>
    </cfRule>
    <cfRule type="cellIs" dxfId="2272" priority="1026" stopIfTrue="1" operator="equal">
      <formula>"黄"</formula>
    </cfRule>
  </conditionalFormatting>
  <conditionalFormatting sqref="H275">
    <cfRule type="cellIs" dxfId="2271" priority="1021" stopIfTrue="1" operator="equal">
      <formula>"茶"</formula>
    </cfRule>
    <cfRule type="cellIs" dxfId="2270" priority="1022" stopIfTrue="1" operator="equal">
      <formula>"緑"</formula>
    </cfRule>
    <cfRule type="cellIs" dxfId="2269" priority="1023" stopIfTrue="1" operator="equal">
      <formula>"黄"</formula>
    </cfRule>
  </conditionalFormatting>
  <conditionalFormatting sqref="H276:H277">
    <cfRule type="cellIs" dxfId="2268" priority="1018" stopIfTrue="1" operator="equal">
      <formula>"茶"</formula>
    </cfRule>
    <cfRule type="cellIs" dxfId="2267" priority="1019" stopIfTrue="1" operator="equal">
      <formula>"緑"</formula>
    </cfRule>
    <cfRule type="cellIs" dxfId="2266" priority="1020" stopIfTrue="1" operator="equal">
      <formula>"黄"</formula>
    </cfRule>
  </conditionalFormatting>
  <conditionalFormatting sqref="H276:H277">
    <cfRule type="cellIs" dxfId="2265" priority="1015" stopIfTrue="1" operator="equal">
      <formula>"茶"</formula>
    </cfRule>
    <cfRule type="cellIs" dxfId="2264" priority="1016" stopIfTrue="1" operator="equal">
      <formula>"緑"</formula>
    </cfRule>
    <cfRule type="cellIs" dxfId="2263" priority="1017" stopIfTrue="1" operator="equal">
      <formula>"黄"</formula>
    </cfRule>
  </conditionalFormatting>
  <conditionalFormatting sqref="H276:I277">
    <cfRule type="cellIs" dxfId="2262" priority="1012" stopIfTrue="1" operator="equal">
      <formula>"茶"</formula>
    </cfRule>
    <cfRule type="cellIs" dxfId="2261" priority="1013" stopIfTrue="1" operator="equal">
      <formula>"緑"</formula>
    </cfRule>
    <cfRule type="cellIs" dxfId="2260" priority="1014" stopIfTrue="1" operator="equal">
      <formula>"黄"</formula>
    </cfRule>
  </conditionalFormatting>
  <conditionalFormatting sqref="H276:I277">
    <cfRule type="cellIs" dxfId="2259" priority="1009" stopIfTrue="1" operator="equal">
      <formula>"茶"</formula>
    </cfRule>
    <cfRule type="cellIs" dxfId="2258" priority="1010" stopIfTrue="1" operator="equal">
      <formula>"緑"</formula>
    </cfRule>
    <cfRule type="cellIs" dxfId="2257" priority="1011" stopIfTrue="1" operator="equal">
      <formula>"黄"</formula>
    </cfRule>
  </conditionalFormatting>
  <conditionalFormatting sqref="H278">
    <cfRule type="cellIs" dxfId="2256" priority="1006" stopIfTrue="1" operator="equal">
      <formula>"茶"</formula>
    </cfRule>
    <cfRule type="cellIs" dxfId="2255" priority="1007" stopIfTrue="1" operator="equal">
      <formula>"緑"</formula>
    </cfRule>
    <cfRule type="cellIs" dxfId="2254" priority="1008" stopIfTrue="1" operator="equal">
      <formula>"黄"</formula>
    </cfRule>
  </conditionalFormatting>
  <conditionalFormatting sqref="I278">
    <cfRule type="cellIs" dxfId="2253" priority="1003" stopIfTrue="1" operator="equal">
      <formula>"茶"</formula>
    </cfRule>
    <cfRule type="cellIs" dxfId="2252" priority="1004" stopIfTrue="1" operator="equal">
      <formula>"緑"</formula>
    </cfRule>
    <cfRule type="cellIs" dxfId="2251" priority="1005" stopIfTrue="1" operator="equal">
      <formula>"黄"</formula>
    </cfRule>
  </conditionalFormatting>
  <conditionalFormatting sqref="I278">
    <cfRule type="cellIs" dxfId="2250" priority="1000" stopIfTrue="1" operator="equal">
      <formula>"茶"</formula>
    </cfRule>
    <cfRule type="cellIs" dxfId="2249" priority="1001" stopIfTrue="1" operator="equal">
      <formula>"緑"</formula>
    </cfRule>
    <cfRule type="cellIs" dxfId="2248" priority="1002" stopIfTrue="1" operator="equal">
      <formula>"黄"</formula>
    </cfRule>
  </conditionalFormatting>
  <conditionalFormatting sqref="H279">
    <cfRule type="cellIs" dxfId="2247" priority="997" stopIfTrue="1" operator="equal">
      <formula>"茶"</formula>
    </cfRule>
    <cfRule type="cellIs" dxfId="2246" priority="998" stopIfTrue="1" operator="equal">
      <formula>"緑"</formula>
    </cfRule>
    <cfRule type="cellIs" dxfId="2245" priority="999" stopIfTrue="1" operator="equal">
      <formula>"黄"</formula>
    </cfRule>
  </conditionalFormatting>
  <conditionalFormatting sqref="H279">
    <cfRule type="cellIs" dxfId="2244" priority="994" stopIfTrue="1" operator="equal">
      <formula>"茶"</formula>
    </cfRule>
    <cfRule type="cellIs" dxfId="2243" priority="995" stopIfTrue="1" operator="equal">
      <formula>"緑"</formula>
    </cfRule>
    <cfRule type="cellIs" dxfId="2242" priority="996" stopIfTrue="1" operator="equal">
      <formula>"黄"</formula>
    </cfRule>
  </conditionalFormatting>
  <conditionalFormatting sqref="I279">
    <cfRule type="cellIs" dxfId="2241" priority="991" stopIfTrue="1" operator="equal">
      <formula>"茶"</formula>
    </cfRule>
    <cfRule type="cellIs" dxfId="2240" priority="992" stopIfTrue="1" operator="equal">
      <formula>"緑"</formula>
    </cfRule>
    <cfRule type="cellIs" dxfId="2239" priority="993" stopIfTrue="1" operator="equal">
      <formula>"黄"</formula>
    </cfRule>
  </conditionalFormatting>
  <conditionalFormatting sqref="I279">
    <cfRule type="cellIs" dxfId="2238" priority="988" stopIfTrue="1" operator="equal">
      <formula>"茶"</formula>
    </cfRule>
    <cfRule type="cellIs" dxfId="2237" priority="989" stopIfTrue="1" operator="equal">
      <formula>"緑"</formula>
    </cfRule>
    <cfRule type="cellIs" dxfId="2236" priority="990" stopIfTrue="1" operator="equal">
      <formula>"黄"</formula>
    </cfRule>
  </conditionalFormatting>
  <conditionalFormatting sqref="I279">
    <cfRule type="cellIs" dxfId="2235" priority="985" stopIfTrue="1" operator="equal">
      <formula>"茶"</formula>
    </cfRule>
    <cfRule type="cellIs" dxfId="2234" priority="986" stopIfTrue="1" operator="equal">
      <formula>"緑"</formula>
    </cfRule>
    <cfRule type="cellIs" dxfId="2233" priority="987" stopIfTrue="1" operator="equal">
      <formula>"黄"</formula>
    </cfRule>
  </conditionalFormatting>
  <conditionalFormatting sqref="I279">
    <cfRule type="cellIs" dxfId="2232" priority="982" stopIfTrue="1" operator="equal">
      <formula>"茶"</formula>
    </cfRule>
    <cfRule type="cellIs" dxfId="2231" priority="983" stopIfTrue="1" operator="equal">
      <formula>"緑"</formula>
    </cfRule>
    <cfRule type="cellIs" dxfId="2230" priority="984" stopIfTrue="1" operator="equal">
      <formula>"黄"</formula>
    </cfRule>
  </conditionalFormatting>
  <conditionalFormatting sqref="I279">
    <cfRule type="cellIs" dxfId="2229" priority="979" stopIfTrue="1" operator="equal">
      <formula>"茶"</formula>
    </cfRule>
    <cfRule type="cellIs" dxfId="2228" priority="980" stopIfTrue="1" operator="equal">
      <formula>"緑"</formula>
    </cfRule>
    <cfRule type="cellIs" dxfId="2227" priority="981" stopIfTrue="1" operator="equal">
      <formula>"黄"</formula>
    </cfRule>
  </conditionalFormatting>
  <conditionalFormatting sqref="I279">
    <cfRule type="cellIs" dxfId="2226" priority="976" stopIfTrue="1" operator="equal">
      <formula>"茶"</formula>
    </cfRule>
    <cfRule type="cellIs" dxfId="2225" priority="977" stopIfTrue="1" operator="equal">
      <formula>"緑"</formula>
    </cfRule>
    <cfRule type="cellIs" dxfId="2224" priority="978" stopIfTrue="1" operator="equal">
      <formula>"黄"</formula>
    </cfRule>
  </conditionalFormatting>
  <conditionalFormatting sqref="H280">
    <cfRule type="cellIs" dxfId="2223" priority="973" stopIfTrue="1" operator="equal">
      <formula>"茶"</formula>
    </cfRule>
    <cfRule type="cellIs" dxfId="2222" priority="974" stopIfTrue="1" operator="equal">
      <formula>"緑"</formula>
    </cfRule>
    <cfRule type="cellIs" dxfId="2221" priority="975" stopIfTrue="1" operator="equal">
      <formula>"黄"</formula>
    </cfRule>
  </conditionalFormatting>
  <conditionalFormatting sqref="H280">
    <cfRule type="cellIs" dxfId="2220" priority="970" stopIfTrue="1" operator="equal">
      <formula>"茶"</formula>
    </cfRule>
    <cfRule type="cellIs" dxfId="2219" priority="971" stopIfTrue="1" operator="equal">
      <formula>"緑"</formula>
    </cfRule>
    <cfRule type="cellIs" dxfId="2218" priority="972" stopIfTrue="1" operator="equal">
      <formula>"黄"</formula>
    </cfRule>
  </conditionalFormatting>
  <conditionalFormatting sqref="I280">
    <cfRule type="cellIs" dxfId="2217" priority="967" stopIfTrue="1" operator="equal">
      <formula>"茶"</formula>
    </cfRule>
    <cfRule type="cellIs" dxfId="2216" priority="968" stopIfTrue="1" operator="equal">
      <formula>"緑"</formula>
    </cfRule>
    <cfRule type="cellIs" dxfId="2215" priority="969" stopIfTrue="1" operator="equal">
      <formula>"黄"</formula>
    </cfRule>
  </conditionalFormatting>
  <conditionalFormatting sqref="I280">
    <cfRule type="cellIs" dxfId="2214" priority="964" stopIfTrue="1" operator="equal">
      <formula>"茶"</formula>
    </cfRule>
    <cfRule type="cellIs" dxfId="2213" priority="965" stopIfTrue="1" operator="equal">
      <formula>"緑"</formula>
    </cfRule>
    <cfRule type="cellIs" dxfId="2212" priority="966" stopIfTrue="1" operator="equal">
      <formula>"黄"</formula>
    </cfRule>
  </conditionalFormatting>
  <conditionalFormatting sqref="H281">
    <cfRule type="cellIs" dxfId="2211" priority="961" stopIfTrue="1" operator="equal">
      <formula>"茶"</formula>
    </cfRule>
    <cfRule type="cellIs" dxfId="2210" priority="962" stopIfTrue="1" operator="equal">
      <formula>"緑"</formula>
    </cfRule>
    <cfRule type="cellIs" dxfId="2209" priority="963" stopIfTrue="1" operator="equal">
      <formula>"黄"</formula>
    </cfRule>
  </conditionalFormatting>
  <conditionalFormatting sqref="H281:I281">
    <cfRule type="cellIs" dxfId="2208" priority="958" stopIfTrue="1" operator="equal">
      <formula>"茶"</formula>
    </cfRule>
    <cfRule type="cellIs" dxfId="2207" priority="959" stopIfTrue="1" operator="equal">
      <formula>"緑"</formula>
    </cfRule>
    <cfRule type="cellIs" dxfId="2206" priority="960" stopIfTrue="1" operator="equal">
      <formula>"黄"</formula>
    </cfRule>
  </conditionalFormatting>
  <conditionalFormatting sqref="H282">
    <cfRule type="cellIs" dxfId="2205" priority="955" stopIfTrue="1" operator="equal">
      <formula>"茶"</formula>
    </cfRule>
    <cfRule type="cellIs" dxfId="2204" priority="956" stopIfTrue="1" operator="equal">
      <formula>"緑"</formula>
    </cfRule>
    <cfRule type="cellIs" dxfId="2203" priority="957" stopIfTrue="1" operator="equal">
      <formula>"黄"</formula>
    </cfRule>
  </conditionalFormatting>
  <conditionalFormatting sqref="H282:I282">
    <cfRule type="cellIs" dxfId="2202" priority="952" stopIfTrue="1" operator="equal">
      <formula>"茶"</formula>
    </cfRule>
    <cfRule type="cellIs" dxfId="2201" priority="953" stopIfTrue="1" operator="equal">
      <formula>"緑"</formula>
    </cfRule>
    <cfRule type="cellIs" dxfId="2200" priority="954" stopIfTrue="1" operator="equal">
      <formula>"黄"</formula>
    </cfRule>
  </conditionalFormatting>
  <conditionalFormatting sqref="H283">
    <cfRule type="cellIs" dxfId="2199" priority="949" stopIfTrue="1" operator="equal">
      <formula>"茶"</formula>
    </cfRule>
    <cfRule type="cellIs" dxfId="2198" priority="950" stopIfTrue="1" operator="equal">
      <formula>"緑"</formula>
    </cfRule>
    <cfRule type="cellIs" dxfId="2197" priority="951" stopIfTrue="1" operator="equal">
      <formula>"黄"</formula>
    </cfRule>
  </conditionalFormatting>
  <conditionalFormatting sqref="H283">
    <cfRule type="cellIs" dxfId="2196" priority="946" stopIfTrue="1" operator="equal">
      <formula>"茶"</formula>
    </cfRule>
    <cfRule type="cellIs" dxfId="2195" priority="947" stopIfTrue="1" operator="equal">
      <formula>"緑"</formula>
    </cfRule>
    <cfRule type="cellIs" dxfId="2194" priority="948" stopIfTrue="1" operator="equal">
      <formula>"黄"</formula>
    </cfRule>
  </conditionalFormatting>
  <conditionalFormatting sqref="I283">
    <cfRule type="cellIs" dxfId="2193" priority="943" stopIfTrue="1" operator="equal">
      <formula>"茶"</formula>
    </cfRule>
    <cfRule type="cellIs" dxfId="2192" priority="944" stopIfTrue="1" operator="equal">
      <formula>"緑"</formula>
    </cfRule>
    <cfRule type="cellIs" dxfId="2191" priority="945" stopIfTrue="1" operator="equal">
      <formula>"黄"</formula>
    </cfRule>
  </conditionalFormatting>
  <conditionalFormatting sqref="H284">
    <cfRule type="cellIs" dxfId="2190" priority="940" stopIfTrue="1" operator="equal">
      <formula>"茶"</formula>
    </cfRule>
    <cfRule type="cellIs" dxfId="2189" priority="941" stopIfTrue="1" operator="equal">
      <formula>"緑"</formula>
    </cfRule>
    <cfRule type="cellIs" dxfId="2188" priority="942" stopIfTrue="1" operator="equal">
      <formula>"黄"</formula>
    </cfRule>
  </conditionalFormatting>
  <conditionalFormatting sqref="H284:I284">
    <cfRule type="cellIs" dxfId="2187" priority="937" stopIfTrue="1" operator="equal">
      <formula>"茶"</formula>
    </cfRule>
    <cfRule type="cellIs" dxfId="2186" priority="938" stopIfTrue="1" operator="equal">
      <formula>"緑"</formula>
    </cfRule>
    <cfRule type="cellIs" dxfId="2185" priority="939" stopIfTrue="1" operator="equal">
      <formula>"黄"</formula>
    </cfRule>
  </conditionalFormatting>
  <conditionalFormatting sqref="H285">
    <cfRule type="cellIs" dxfId="2184" priority="934" stopIfTrue="1" operator="equal">
      <formula>"茶"</formula>
    </cfRule>
    <cfRule type="cellIs" dxfId="2183" priority="935" stopIfTrue="1" operator="equal">
      <formula>"緑"</formula>
    </cfRule>
    <cfRule type="cellIs" dxfId="2182" priority="936" stopIfTrue="1" operator="equal">
      <formula>"黄"</formula>
    </cfRule>
  </conditionalFormatting>
  <conditionalFormatting sqref="H285:I285">
    <cfRule type="cellIs" dxfId="2181" priority="931" stopIfTrue="1" operator="equal">
      <formula>"茶"</formula>
    </cfRule>
    <cfRule type="cellIs" dxfId="2180" priority="932" stopIfTrue="1" operator="equal">
      <formula>"緑"</formula>
    </cfRule>
    <cfRule type="cellIs" dxfId="2179" priority="933" stopIfTrue="1" operator="equal">
      <formula>"黄"</formula>
    </cfRule>
  </conditionalFormatting>
  <conditionalFormatting sqref="I286">
    <cfRule type="cellIs" dxfId="2178" priority="928" stopIfTrue="1" operator="equal">
      <formula>"茶"</formula>
    </cfRule>
    <cfRule type="cellIs" dxfId="2177" priority="929" stopIfTrue="1" operator="equal">
      <formula>"緑"</formula>
    </cfRule>
    <cfRule type="cellIs" dxfId="2176" priority="930" stopIfTrue="1" operator="equal">
      <formula>"黄"</formula>
    </cfRule>
  </conditionalFormatting>
  <conditionalFormatting sqref="H286">
    <cfRule type="cellIs" dxfId="2175" priority="925" stopIfTrue="1" operator="equal">
      <formula>"茶"</formula>
    </cfRule>
    <cfRule type="cellIs" dxfId="2174" priority="926" stopIfTrue="1" operator="equal">
      <formula>"緑"</formula>
    </cfRule>
    <cfRule type="cellIs" dxfId="2173" priority="927" stopIfTrue="1" operator="equal">
      <formula>"黄"</formula>
    </cfRule>
  </conditionalFormatting>
  <conditionalFormatting sqref="H286">
    <cfRule type="cellIs" dxfId="2172" priority="922" stopIfTrue="1" operator="equal">
      <formula>"茶"</formula>
    </cfRule>
    <cfRule type="cellIs" dxfId="2171" priority="923" stopIfTrue="1" operator="equal">
      <formula>"緑"</formula>
    </cfRule>
    <cfRule type="cellIs" dxfId="2170" priority="924" stopIfTrue="1" operator="equal">
      <formula>"黄"</formula>
    </cfRule>
  </conditionalFormatting>
  <conditionalFormatting sqref="H287">
    <cfRule type="cellIs" dxfId="2169" priority="919" stopIfTrue="1" operator="equal">
      <formula>"茶"</formula>
    </cfRule>
    <cfRule type="cellIs" dxfId="2168" priority="920" stopIfTrue="1" operator="equal">
      <formula>"緑"</formula>
    </cfRule>
    <cfRule type="cellIs" dxfId="2167" priority="921" stopIfTrue="1" operator="equal">
      <formula>"黄"</formula>
    </cfRule>
  </conditionalFormatting>
  <conditionalFormatting sqref="H287">
    <cfRule type="cellIs" dxfId="2166" priority="916" stopIfTrue="1" operator="equal">
      <formula>"茶"</formula>
    </cfRule>
    <cfRule type="cellIs" dxfId="2165" priority="917" stopIfTrue="1" operator="equal">
      <formula>"緑"</formula>
    </cfRule>
    <cfRule type="cellIs" dxfId="2164" priority="918" stopIfTrue="1" operator="equal">
      <formula>"黄"</formula>
    </cfRule>
  </conditionalFormatting>
  <conditionalFormatting sqref="H287:I287">
    <cfRule type="cellIs" dxfId="2163" priority="913" stopIfTrue="1" operator="equal">
      <formula>"茶"</formula>
    </cfRule>
    <cfRule type="cellIs" dxfId="2162" priority="914" stopIfTrue="1" operator="equal">
      <formula>"緑"</formula>
    </cfRule>
    <cfRule type="cellIs" dxfId="2161" priority="915" stopIfTrue="1" operator="equal">
      <formula>"黄"</formula>
    </cfRule>
  </conditionalFormatting>
  <conditionalFormatting sqref="H287:I287">
    <cfRule type="cellIs" dxfId="2160" priority="910" stopIfTrue="1" operator="equal">
      <formula>"茶"</formula>
    </cfRule>
    <cfRule type="cellIs" dxfId="2159" priority="911" stopIfTrue="1" operator="equal">
      <formula>"緑"</formula>
    </cfRule>
    <cfRule type="cellIs" dxfId="2158" priority="912" stopIfTrue="1" operator="equal">
      <formula>"黄"</formula>
    </cfRule>
  </conditionalFormatting>
  <conditionalFormatting sqref="H287:I287 I288">
    <cfRule type="cellIs" dxfId="2157" priority="907" stopIfTrue="1" operator="equal">
      <formula>"茶"</formula>
    </cfRule>
    <cfRule type="cellIs" dxfId="2156" priority="908" stopIfTrue="1" operator="equal">
      <formula>"緑"</formula>
    </cfRule>
    <cfRule type="cellIs" dxfId="2155" priority="909" stopIfTrue="1" operator="equal">
      <formula>"黄"</formula>
    </cfRule>
  </conditionalFormatting>
  <conditionalFormatting sqref="H287:I287 I288">
    <cfRule type="cellIs" dxfId="2154" priority="904" stopIfTrue="1" operator="equal">
      <formula>"茶"</formula>
    </cfRule>
    <cfRule type="cellIs" dxfId="2153" priority="905" stopIfTrue="1" operator="equal">
      <formula>"緑"</formula>
    </cfRule>
    <cfRule type="cellIs" dxfId="2152" priority="906" stopIfTrue="1" operator="equal">
      <formula>"黄"</formula>
    </cfRule>
  </conditionalFormatting>
  <conditionalFormatting sqref="H288">
    <cfRule type="cellIs" dxfId="2151" priority="901" stopIfTrue="1" operator="equal">
      <formula>"茶"</formula>
    </cfRule>
    <cfRule type="cellIs" dxfId="2150" priority="902" stopIfTrue="1" operator="equal">
      <formula>"緑"</formula>
    </cfRule>
    <cfRule type="cellIs" dxfId="2149" priority="903" stopIfTrue="1" operator="equal">
      <formula>"黄"</formula>
    </cfRule>
  </conditionalFormatting>
  <conditionalFormatting sqref="H288">
    <cfRule type="cellIs" dxfId="2148" priority="898" stopIfTrue="1" operator="equal">
      <formula>"茶"</formula>
    </cfRule>
    <cfRule type="cellIs" dxfId="2147" priority="899" stopIfTrue="1" operator="equal">
      <formula>"緑"</formula>
    </cfRule>
    <cfRule type="cellIs" dxfId="2146" priority="900" stopIfTrue="1" operator="equal">
      <formula>"黄"</formula>
    </cfRule>
  </conditionalFormatting>
  <conditionalFormatting sqref="H288">
    <cfRule type="cellIs" dxfId="2145" priority="895" stopIfTrue="1" operator="equal">
      <formula>"茶"</formula>
    </cfRule>
    <cfRule type="cellIs" dxfId="2144" priority="896" stopIfTrue="1" operator="equal">
      <formula>"緑"</formula>
    </cfRule>
    <cfRule type="cellIs" dxfId="2143" priority="897" stopIfTrue="1" operator="equal">
      <formula>"黄"</formula>
    </cfRule>
  </conditionalFormatting>
  <conditionalFormatting sqref="H288">
    <cfRule type="cellIs" dxfId="2142" priority="892" stopIfTrue="1" operator="equal">
      <formula>"茶"</formula>
    </cfRule>
    <cfRule type="cellIs" dxfId="2141" priority="893" stopIfTrue="1" operator="equal">
      <formula>"緑"</formula>
    </cfRule>
    <cfRule type="cellIs" dxfId="2140" priority="894" stopIfTrue="1" operator="equal">
      <formula>"黄"</formula>
    </cfRule>
  </conditionalFormatting>
  <conditionalFormatting sqref="H288">
    <cfRule type="cellIs" dxfId="2139" priority="889" stopIfTrue="1" operator="equal">
      <formula>"茶"</formula>
    </cfRule>
    <cfRule type="cellIs" dxfId="2138" priority="890" stopIfTrue="1" operator="equal">
      <formula>"緑"</formula>
    </cfRule>
    <cfRule type="cellIs" dxfId="2137" priority="891" stopIfTrue="1" operator="equal">
      <formula>"黄"</formula>
    </cfRule>
  </conditionalFormatting>
  <conditionalFormatting sqref="H288">
    <cfRule type="cellIs" dxfId="2136" priority="886" stopIfTrue="1" operator="equal">
      <formula>"茶"</formula>
    </cfRule>
    <cfRule type="cellIs" dxfId="2135" priority="887" stopIfTrue="1" operator="equal">
      <formula>"緑"</formula>
    </cfRule>
    <cfRule type="cellIs" dxfId="2134" priority="888" stopIfTrue="1" operator="equal">
      <formula>"黄"</formula>
    </cfRule>
  </conditionalFormatting>
  <conditionalFormatting sqref="I289">
    <cfRule type="cellIs" dxfId="2133" priority="883" stopIfTrue="1" operator="equal">
      <formula>"茶"</formula>
    </cfRule>
    <cfRule type="cellIs" dxfId="2132" priority="884" stopIfTrue="1" operator="equal">
      <formula>"緑"</formula>
    </cfRule>
    <cfRule type="cellIs" dxfId="2131" priority="885" stopIfTrue="1" operator="equal">
      <formula>"黄"</formula>
    </cfRule>
  </conditionalFormatting>
  <conditionalFormatting sqref="I289">
    <cfRule type="cellIs" dxfId="2130" priority="880" stopIfTrue="1" operator="equal">
      <formula>"茶"</formula>
    </cfRule>
    <cfRule type="cellIs" dxfId="2129" priority="881" stopIfTrue="1" operator="equal">
      <formula>"緑"</formula>
    </cfRule>
    <cfRule type="cellIs" dxfId="2128" priority="882" stopIfTrue="1" operator="equal">
      <formula>"黄"</formula>
    </cfRule>
  </conditionalFormatting>
  <conditionalFormatting sqref="H289">
    <cfRule type="cellIs" dxfId="2127" priority="877" stopIfTrue="1" operator="equal">
      <formula>"茶"</formula>
    </cfRule>
    <cfRule type="cellIs" dxfId="2126" priority="878" stopIfTrue="1" operator="equal">
      <formula>"緑"</formula>
    </cfRule>
    <cfRule type="cellIs" dxfId="2125" priority="879" stopIfTrue="1" operator="equal">
      <formula>"黄"</formula>
    </cfRule>
  </conditionalFormatting>
  <conditionalFormatting sqref="H289">
    <cfRule type="cellIs" dxfId="2124" priority="874" stopIfTrue="1" operator="equal">
      <formula>"茶"</formula>
    </cfRule>
    <cfRule type="cellIs" dxfId="2123" priority="875" stopIfTrue="1" operator="equal">
      <formula>"緑"</formula>
    </cfRule>
    <cfRule type="cellIs" dxfId="2122" priority="876" stopIfTrue="1" operator="equal">
      <formula>"黄"</formula>
    </cfRule>
  </conditionalFormatting>
  <conditionalFormatting sqref="H289">
    <cfRule type="cellIs" dxfId="2121" priority="871" stopIfTrue="1" operator="equal">
      <formula>"茶"</formula>
    </cfRule>
    <cfRule type="cellIs" dxfId="2120" priority="872" stopIfTrue="1" operator="equal">
      <formula>"緑"</formula>
    </cfRule>
    <cfRule type="cellIs" dxfId="2119" priority="873" stopIfTrue="1" operator="equal">
      <formula>"黄"</formula>
    </cfRule>
  </conditionalFormatting>
  <conditionalFormatting sqref="H289">
    <cfRule type="cellIs" dxfId="2118" priority="868" stopIfTrue="1" operator="equal">
      <formula>"茶"</formula>
    </cfRule>
    <cfRule type="cellIs" dxfId="2117" priority="869" stopIfTrue="1" operator="equal">
      <formula>"緑"</formula>
    </cfRule>
    <cfRule type="cellIs" dxfId="2116" priority="870" stopIfTrue="1" operator="equal">
      <formula>"黄"</formula>
    </cfRule>
  </conditionalFormatting>
  <conditionalFormatting sqref="H289">
    <cfRule type="cellIs" dxfId="2115" priority="865" stopIfTrue="1" operator="equal">
      <formula>"茶"</formula>
    </cfRule>
    <cfRule type="cellIs" dxfId="2114" priority="866" stopIfTrue="1" operator="equal">
      <formula>"緑"</formula>
    </cfRule>
    <cfRule type="cellIs" dxfId="2113" priority="867" stopIfTrue="1" operator="equal">
      <formula>"黄"</formula>
    </cfRule>
  </conditionalFormatting>
  <conditionalFormatting sqref="H289">
    <cfRule type="cellIs" dxfId="2112" priority="862" stopIfTrue="1" operator="equal">
      <formula>"茶"</formula>
    </cfRule>
    <cfRule type="cellIs" dxfId="2111" priority="863" stopIfTrue="1" operator="equal">
      <formula>"緑"</formula>
    </cfRule>
    <cfRule type="cellIs" dxfId="2110" priority="864" stopIfTrue="1" operator="equal">
      <formula>"黄"</formula>
    </cfRule>
  </conditionalFormatting>
  <conditionalFormatting sqref="H290">
    <cfRule type="cellIs" dxfId="2109" priority="859" stopIfTrue="1" operator="equal">
      <formula>"茶"</formula>
    </cfRule>
    <cfRule type="cellIs" dxfId="2108" priority="860" stopIfTrue="1" operator="equal">
      <formula>"緑"</formula>
    </cfRule>
    <cfRule type="cellIs" dxfId="2107" priority="861" stopIfTrue="1" operator="equal">
      <formula>"黄"</formula>
    </cfRule>
  </conditionalFormatting>
  <conditionalFormatting sqref="H290">
    <cfRule type="cellIs" dxfId="2106" priority="856" stopIfTrue="1" operator="equal">
      <formula>"茶"</formula>
    </cfRule>
    <cfRule type="cellIs" dxfId="2105" priority="857" stopIfTrue="1" operator="equal">
      <formula>"緑"</formula>
    </cfRule>
    <cfRule type="cellIs" dxfId="2104" priority="858" stopIfTrue="1" operator="equal">
      <formula>"黄"</formula>
    </cfRule>
  </conditionalFormatting>
  <conditionalFormatting sqref="H290">
    <cfRule type="cellIs" dxfId="2103" priority="853" stopIfTrue="1" operator="equal">
      <formula>"茶"</formula>
    </cfRule>
    <cfRule type="cellIs" dxfId="2102" priority="854" stopIfTrue="1" operator="equal">
      <formula>"緑"</formula>
    </cfRule>
    <cfRule type="cellIs" dxfId="2101" priority="855" stopIfTrue="1" operator="equal">
      <formula>"黄"</formula>
    </cfRule>
  </conditionalFormatting>
  <conditionalFormatting sqref="H290">
    <cfRule type="cellIs" dxfId="2100" priority="850" stopIfTrue="1" operator="equal">
      <formula>"茶"</formula>
    </cfRule>
    <cfRule type="cellIs" dxfId="2099" priority="851" stopIfTrue="1" operator="equal">
      <formula>"緑"</formula>
    </cfRule>
    <cfRule type="cellIs" dxfId="2098" priority="852" stopIfTrue="1" operator="equal">
      <formula>"黄"</formula>
    </cfRule>
  </conditionalFormatting>
  <conditionalFormatting sqref="H290">
    <cfRule type="cellIs" dxfId="2097" priority="847" stopIfTrue="1" operator="equal">
      <formula>"茶"</formula>
    </cfRule>
    <cfRule type="cellIs" dxfId="2096" priority="848" stopIfTrue="1" operator="equal">
      <formula>"緑"</formula>
    </cfRule>
    <cfRule type="cellIs" dxfId="2095" priority="849" stopIfTrue="1" operator="equal">
      <formula>"黄"</formula>
    </cfRule>
  </conditionalFormatting>
  <conditionalFormatting sqref="H290">
    <cfRule type="cellIs" dxfId="2094" priority="844" stopIfTrue="1" operator="equal">
      <formula>"茶"</formula>
    </cfRule>
    <cfRule type="cellIs" dxfId="2093" priority="845" stopIfTrue="1" operator="equal">
      <formula>"緑"</formula>
    </cfRule>
    <cfRule type="cellIs" dxfId="2092" priority="846" stopIfTrue="1" operator="equal">
      <formula>"黄"</formula>
    </cfRule>
  </conditionalFormatting>
  <conditionalFormatting sqref="I291">
    <cfRule type="cellIs" dxfId="2091" priority="841" stopIfTrue="1" operator="equal">
      <formula>"茶"</formula>
    </cfRule>
    <cfRule type="cellIs" dxfId="2090" priority="842" stopIfTrue="1" operator="equal">
      <formula>"緑"</formula>
    </cfRule>
    <cfRule type="cellIs" dxfId="2089" priority="843" stopIfTrue="1" operator="equal">
      <formula>"黄"</formula>
    </cfRule>
  </conditionalFormatting>
  <conditionalFormatting sqref="I291">
    <cfRule type="cellIs" dxfId="2088" priority="838" stopIfTrue="1" operator="equal">
      <formula>"茶"</formula>
    </cfRule>
    <cfRule type="cellIs" dxfId="2087" priority="839" stopIfTrue="1" operator="equal">
      <formula>"緑"</formula>
    </cfRule>
    <cfRule type="cellIs" dxfId="2086" priority="840" stopIfTrue="1" operator="equal">
      <formula>"黄"</formula>
    </cfRule>
  </conditionalFormatting>
  <conditionalFormatting sqref="I291">
    <cfRule type="cellIs" dxfId="2085" priority="835" stopIfTrue="1" operator="equal">
      <formula>"茶"</formula>
    </cfRule>
    <cfRule type="cellIs" dxfId="2084" priority="836" stopIfTrue="1" operator="equal">
      <formula>"緑"</formula>
    </cfRule>
    <cfRule type="cellIs" dxfId="2083" priority="837" stopIfTrue="1" operator="equal">
      <formula>"黄"</formula>
    </cfRule>
  </conditionalFormatting>
  <conditionalFormatting sqref="I291">
    <cfRule type="cellIs" dxfId="2082" priority="832" stopIfTrue="1" operator="equal">
      <formula>"茶"</formula>
    </cfRule>
    <cfRule type="cellIs" dxfId="2081" priority="833" stopIfTrue="1" operator="equal">
      <formula>"緑"</formula>
    </cfRule>
    <cfRule type="cellIs" dxfId="2080" priority="834" stopIfTrue="1" operator="equal">
      <formula>"黄"</formula>
    </cfRule>
  </conditionalFormatting>
  <conditionalFormatting sqref="I291">
    <cfRule type="cellIs" dxfId="2079" priority="829" stopIfTrue="1" operator="equal">
      <formula>"茶"</formula>
    </cfRule>
    <cfRule type="cellIs" dxfId="2078" priority="830" stopIfTrue="1" operator="equal">
      <formula>"緑"</formula>
    </cfRule>
    <cfRule type="cellIs" dxfId="2077" priority="831" stopIfTrue="1" operator="equal">
      <formula>"黄"</formula>
    </cfRule>
  </conditionalFormatting>
  <conditionalFormatting sqref="I291">
    <cfRule type="cellIs" dxfId="2076" priority="826" stopIfTrue="1" operator="equal">
      <formula>"茶"</formula>
    </cfRule>
    <cfRule type="cellIs" dxfId="2075" priority="827" stopIfTrue="1" operator="equal">
      <formula>"緑"</formula>
    </cfRule>
    <cfRule type="cellIs" dxfId="2074" priority="828" stopIfTrue="1" operator="equal">
      <formula>"黄"</formula>
    </cfRule>
  </conditionalFormatting>
  <conditionalFormatting sqref="I290">
    <cfRule type="cellIs" dxfId="2073" priority="823" stopIfTrue="1" operator="equal">
      <formula>"茶"</formula>
    </cfRule>
    <cfRule type="cellIs" dxfId="2072" priority="824" stopIfTrue="1" operator="equal">
      <formula>"緑"</formula>
    </cfRule>
    <cfRule type="cellIs" dxfId="2071" priority="825" stopIfTrue="1" operator="equal">
      <formula>"黄"</formula>
    </cfRule>
  </conditionalFormatting>
  <conditionalFormatting sqref="I290">
    <cfRule type="cellIs" dxfId="2070" priority="820" stopIfTrue="1" operator="equal">
      <formula>"茶"</formula>
    </cfRule>
    <cfRule type="cellIs" dxfId="2069" priority="821" stopIfTrue="1" operator="equal">
      <formula>"緑"</formula>
    </cfRule>
    <cfRule type="cellIs" dxfId="2068" priority="822" stopIfTrue="1" operator="equal">
      <formula>"黄"</formula>
    </cfRule>
  </conditionalFormatting>
  <conditionalFormatting sqref="H291">
    <cfRule type="cellIs" dxfId="2067" priority="817" stopIfTrue="1" operator="equal">
      <formula>"茶"</formula>
    </cfRule>
    <cfRule type="cellIs" dxfId="2066" priority="818" stopIfTrue="1" operator="equal">
      <formula>"緑"</formula>
    </cfRule>
    <cfRule type="cellIs" dxfId="2065" priority="819" stopIfTrue="1" operator="equal">
      <formula>"黄"</formula>
    </cfRule>
  </conditionalFormatting>
  <conditionalFormatting sqref="H291">
    <cfRule type="cellIs" dxfId="2064" priority="814" stopIfTrue="1" operator="equal">
      <formula>"茶"</formula>
    </cfRule>
    <cfRule type="cellIs" dxfId="2063" priority="815" stopIfTrue="1" operator="equal">
      <formula>"緑"</formula>
    </cfRule>
    <cfRule type="cellIs" dxfId="2062" priority="816" stopIfTrue="1" operator="equal">
      <formula>"黄"</formula>
    </cfRule>
  </conditionalFormatting>
  <conditionalFormatting sqref="H292">
    <cfRule type="cellIs" dxfId="2061" priority="811" stopIfTrue="1" operator="equal">
      <formula>"茶"</formula>
    </cfRule>
    <cfRule type="cellIs" dxfId="2060" priority="812" stopIfTrue="1" operator="equal">
      <formula>"緑"</formula>
    </cfRule>
    <cfRule type="cellIs" dxfId="2059" priority="813" stopIfTrue="1" operator="equal">
      <formula>"黄"</formula>
    </cfRule>
  </conditionalFormatting>
  <conditionalFormatting sqref="H292">
    <cfRule type="cellIs" dxfId="2058" priority="808" stopIfTrue="1" operator="equal">
      <formula>"茶"</formula>
    </cfRule>
    <cfRule type="cellIs" dxfId="2057" priority="809" stopIfTrue="1" operator="equal">
      <formula>"緑"</formula>
    </cfRule>
    <cfRule type="cellIs" dxfId="2056" priority="810" stopIfTrue="1" operator="equal">
      <formula>"黄"</formula>
    </cfRule>
  </conditionalFormatting>
  <conditionalFormatting sqref="I292">
    <cfRule type="cellIs" dxfId="2055" priority="805" stopIfTrue="1" operator="equal">
      <formula>"茶"</formula>
    </cfRule>
    <cfRule type="cellIs" dxfId="2054" priority="806" stopIfTrue="1" operator="equal">
      <formula>"緑"</formula>
    </cfRule>
    <cfRule type="cellIs" dxfId="2053" priority="807" stopIfTrue="1" operator="equal">
      <formula>"黄"</formula>
    </cfRule>
  </conditionalFormatting>
  <conditionalFormatting sqref="I293">
    <cfRule type="cellIs" dxfId="2052" priority="802" stopIfTrue="1" operator="equal">
      <formula>"茶"</formula>
    </cfRule>
    <cfRule type="cellIs" dxfId="2051" priority="803" stopIfTrue="1" operator="equal">
      <formula>"緑"</formula>
    </cfRule>
    <cfRule type="cellIs" dxfId="2050" priority="804" stopIfTrue="1" operator="equal">
      <formula>"黄"</formula>
    </cfRule>
  </conditionalFormatting>
  <conditionalFormatting sqref="I293">
    <cfRule type="cellIs" dxfId="2049" priority="799" stopIfTrue="1" operator="equal">
      <formula>"茶"</formula>
    </cfRule>
    <cfRule type="cellIs" dxfId="2048" priority="800" stopIfTrue="1" operator="equal">
      <formula>"緑"</formula>
    </cfRule>
    <cfRule type="cellIs" dxfId="2047" priority="801" stopIfTrue="1" operator="equal">
      <formula>"黄"</formula>
    </cfRule>
  </conditionalFormatting>
  <conditionalFormatting sqref="I293">
    <cfRule type="cellIs" dxfId="2046" priority="796" stopIfTrue="1" operator="equal">
      <formula>"茶"</formula>
    </cfRule>
    <cfRule type="cellIs" dxfId="2045" priority="797" stopIfTrue="1" operator="equal">
      <formula>"緑"</formula>
    </cfRule>
    <cfRule type="cellIs" dxfId="2044" priority="798" stopIfTrue="1" operator="equal">
      <formula>"黄"</formula>
    </cfRule>
  </conditionalFormatting>
  <conditionalFormatting sqref="I293">
    <cfRule type="cellIs" dxfId="2043" priority="793" stopIfTrue="1" operator="equal">
      <formula>"茶"</formula>
    </cfRule>
    <cfRule type="cellIs" dxfId="2042" priority="794" stopIfTrue="1" operator="equal">
      <formula>"緑"</formula>
    </cfRule>
    <cfRule type="cellIs" dxfId="2041" priority="795" stopIfTrue="1" operator="equal">
      <formula>"黄"</formula>
    </cfRule>
  </conditionalFormatting>
  <conditionalFormatting sqref="I293">
    <cfRule type="cellIs" dxfId="2040" priority="790" stopIfTrue="1" operator="equal">
      <formula>"茶"</formula>
    </cfRule>
    <cfRule type="cellIs" dxfId="2039" priority="791" stopIfTrue="1" operator="equal">
      <formula>"緑"</formula>
    </cfRule>
    <cfRule type="cellIs" dxfId="2038" priority="792" stopIfTrue="1" operator="equal">
      <formula>"黄"</formula>
    </cfRule>
  </conditionalFormatting>
  <conditionalFormatting sqref="I293">
    <cfRule type="cellIs" dxfId="2037" priority="787" stopIfTrue="1" operator="equal">
      <formula>"茶"</formula>
    </cfRule>
    <cfRule type="cellIs" dxfId="2036" priority="788" stopIfTrue="1" operator="equal">
      <formula>"緑"</formula>
    </cfRule>
    <cfRule type="cellIs" dxfId="2035" priority="789" stopIfTrue="1" operator="equal">
      <formula>"黄"</formula>
    </cfRule>
  </conditionalFormatting>
  <conditionalFormatting sqref="H293">
    <cfRule type="cellIs" dxfId="2034" priority="784" stopIfTrue="1" operator="equal">
      <formula>"茶"</formula>
    </cfRule>
    <cfRule type="cellIs" dxfId="2033" priority="785" stopIfTrue="1" operator="equal">
      <formula>"緑"</formula>
    </cfRule>
    <cfRule type="cellIs" dxfId="2032" priority="786" stopIfTrue="1" operator="equal">
      <formula>"黄"</formula>
    </cfRule>
  </conditionalFormatting>
  <conditionalFormatting sqref="H293">
    <cfRule type="cellIs" dxfId="2031" priority="781" stopIfTrue="1" operator="equal">
      <formula>"茶"</formula>
    </cfRule>
    <cfRule type="cellIs" dxfId="2030" priority="782" stopIfTrue="1" operator="equal">
      <formula>"緑"</formula>
    </cfRule>
    <cfRule type="cellIs" dxfId="2029" priority="783" stopIfTrue="1" operator="equal">
      <formula>"黄"</formula>
    </cfRule>
  </conditionalFormatting>
  <conditionalFormatting sqref="H294">
    <cfRule type="cellIs" dxfId="2028" priority="778" stopIfTrue="1" operator="equal">
      <formula>"茶"</formula>
    </cfRule>
    <cfRule type="cellIs" dxfId="2027" priority="779" stopIfTrue="1" operator="equal">
      <formula>"緑"</formula>
    </cfRule>
    <cfRule type="cellIs" dxfId="2026" priority="780" stopIfTrue="1" operator="equal">
      <formula>"黄"</formula>
    </cfRule>
  </conditionalFormatting>
  <conditionalFormatting sqref="H294">
    <cfRule type="cellIs" dxfId="2025" priority="775" stopIfTrue="1" operator="equal">
      <formula>"茶"</formula>
    </cfRule>
    <cfRule type="cellIs" dxfId="2024" priority="776" stopIfTrue="1" operator="equal">
      <formula>"緑"</formula>
    </cfRule>
    <cfRule type="cellIs" dxfId="2023" priority="777" stopIfTrue="1" operator="equal">
      <formula>"黄"</formula>
    </cfRule>
  </conditionalFormatting>
  <conditionalFormatting sqref="I294">
    <cfRule type="cellIs" dxfId="2022" priority="772" stopIfTrue="1" operator="equal">
      <formula>"茶"</formula>
    </cfRule>
    <cfRule type="cellIs" dxfId="2021" priority="773" stopIfTrue="1" operator="equal">
      <formula>"緑"</formula>
    </cfRule>
    <cfRule type="cellIs" dxfId="2020" priority="774" stopIfTrue="1" operator="equal">
      <formula>"黄"</formula>
    </cfRule>
  </conditionalFormatting>
  <conditionalFormatting sqref="H295">
    <cfRule type="cellIs" dxfId="2019" priority="769" stopIfTrue="1" operator="equal">
      <formula>"茶"</formula>
    </cfRule>
    <cfRule type="cellIs" dxfId="2018" priority="770" stopIfTrue="1" operator="equal">
      <formula>"緑"</formula>
    </cfRule>
    <cfRule type="cellIs" dxfId="2017" priority="771" stopIfTrue="1" operator="equal">
      <formula>"黄"</formula>
    </cfRule>
  </conditionalFormatting>
  <conditionalFormatting sqref="H295">
    <cfRule type="cellIs" dxfId="2016" priority="766" stopIfTrue="1" operator="equal">
      <formula>"茶"</formula>
    </cfRule>
    <cfRule type="cellIs" dxfId="2015" priority="767" stopIfTrue="1" operator="equal">
      <formula>"緑"</formula>
    </cfRule>
    <cfRule type="cellIs" dxfId="2014" priority="768" stopIfTrue="1" operator="equal">
      <formula>"黄"</formula>
    </cfRule>
  </conditionalFormatting>
  <conditionalFormatting sqref="I295">
    <cfRule type="cellIs" dxfId="2013" priority="763" stopIfTrue="1" operator="equal">
      <formula>"茶"</formula>
    </cfRule>
    <cfRule type="cellIs" dxfId="2012" priority="764" stopIfTrue="1" operator="equal">
      <formula>"緑"</formula>
    </cfRule>
    <cfRule type="cellIs" dxfId="2011" priority="765" stopIfTrue="1" operator="equal">
      <formula>"黄"</formula>
    </cfRule>
  </conditionalFormatting>
  <conditionalFormatting sqref="H296">
    <cfRule type="cellIs" dxfId="2010" priority="760" stopIfTrue="1" operator="equal">
      <formula>"茶"</formula>
    </cfRule>
    <cfRule type="cellIs" dxfId="2009" priority="761" stopIfTrue="1" operator="equal">
      <formula>"緑"</formula>
    </cfRule>
    <cfRule type="cellIs" dxfId="2008" priority="762" stopIfTrue="1" operator="equal">
      <formula>"黄"</formula>
    </cfRule>
  </conditionalFormatting>
  <conditionalFormatting sqref="H296">
    <cfRule type="cellIs" dxfId="2007" priority="757" stopIfTrue="1" operator="equal">
      <formula>"茶"</formula>
    </cfRule>
    <cfRule type="cellIs" dxfId="2006" priority="758" stopIfTrue="1" operator="equal">
      <formula>"緑"</formula>
    </cfRule>
    <cfRule type="cellIs" dxfId="2005" priority="759" stopIfTrue="1" operator="equal">
      <formula>"黄"</formula>
    </cfRule>
  </conditionalFormatting>
  <conditionalFormatting sqref="H296:I296">
    <cfRule type="cellIs" dxfId="2004" priority="754" stopIfTrue="1" operator="equal">
      <formula>"茶"</formula>
    </cfRule>
    <cfRule type="cellIs" dxfId="2003" priority="755" stopIfTrue="1" operator="equal">
      <formula>"緑"</formula>
    </cfRule>
    <cfRule type="cellIs" dxfId="2002" priority="756" stopIfTrue="1" operator="equal">
      <formula>"黄"</formula>
    </cfRule>
  </conditionalFormatting>
  <conditionalFormatting sqref="H296:I296">
    <cfRule type="cellIs" dxfId="2001" priority="751" stopIfTrue="1" operator="equal">
      <formula>"茶"</formula>
    </cfRule>
    <cfRule type="cellIs" dxfId="2000" priority="752" stopIfTrue="1" operator="equal">
      <formula>"緑"</formula>
    </cfRule>
    <cfRule type="cellIs" dxfId="1999" priority="753" stopIfTrue="1" operator="equal">
      <formula>"黄"</formula>
    </cfRule>
  </conditionalFormatting>
  <conditionalFormatting sqref="H297">
    <cfRule type="cellIs" dxfId="1998" priority="748" stopIfTrue="1" operator="equal">
      <formula>"茶"</formula>
    </cfRule>
    <cfRule type="cellIs" dxfId="1997" priority="749" stopIfTrue="1" operator="equal">
      <formula>"緑"</formula>
    </cfRule>
    <cfRule type="cellIs" dxfId="1996" priority="750" stopIfTrue="1" operator="equal">
      <formula>"黄"</formula>
    </cfRule>
  </conditionalFormatting>
  <conditionalFormatting sqref="H297">
    <cfRule type="cellIs" dxfId="1995" priority="745" stopIfTrue="1" operator="equal">
      <formula>"茶"</formula>
    </cfRule>
    <cfRule type="cellIs" dxfId="1994" priority="746" stopIfTrue="1" operator="equal">
      <formula>"緑"</formula>
    </cfRule>
    <cfRule type="cellIs" dxfId="1993" priority="747" stopIfTrue="1" operator="equal">
      <formula>"黄"</formula>
    </cfRule>
  </conditionalFormatting>
  <conditionalFormatting sqref="H297:I297">
    <cfRule type="cellIs" dxfId="1992" priority="742" stopIfTrue="1" operator="equal">
      <formula>"茶"</formula>
    </cfRule>
    <cfRule type="cellIs" dxfId="1991" priority="743" stopIfTrue="1" operator="equal">
      <formula>"緑"</formula>
    </cfRule>
    <cfRule type="cellIs" dxfId="1990" priority="744" stopIfTrue="1" operator="equal">
      <formula>"黄"</formula>
    </cfRule>
  </conditionalFormatting>
  <conditionalFormatting sqref="H297:I297">
    <cfRule type="cellIs" dxfId="1989" priority="739" stopIfTrue="1" operator="equal">
      <formula>"茶"</formula>
    </cfRule>
    <cfRule type="cellIs" dxfId="1988" priority="740" stopIfTrue="1" operator="equal">
      <formula>"緑"</formula>
    </cfRule>
    <cfRule type="cellIs" dxfId="1987" priority="741" stopIfTrue="1" operator="equal">
      <formula>"黄"</formula>
    </cfRule>
  </conditionalFormatting>
  <conditionalFormatting sqref="H297:I297 H298">
    <cfRule type="cellIs" dxfId="1986" priority="736" stopIfTrue="1" operator="equal">
      <formula>"茶"</formula>
    </cfRule>
    <cfRule type="cellIs" dxfId="1985" priority="737" stopIfTrue="1" operator="equal">
      <formula>"緑"</formula>
    </cfRule>
    <cfRule type="cellIs" dxfId="1984" priority="738" stopIfTrue="1" operator="equal">
      <formula>"黄"</formula>
    </cfRule>
  </conditionalFormatting>
  <conditionalFormatting sqref="H297:I297 H298">
    <cfRule type="cellIs" dxfId="1983" priority="733" stopIfTrue="1" operator="equal">
      <formula>"茶"</formula>
    </cfRule>
    <cfRule type="cellIs" dxfId="1982" priority="734" stopIfTrue="1" operator="equal">
      <formula>"緑"</formula>
    </cfRule>
    <cfRule type="cellIs" dxfId="1981" priority="735" stopIfTrue="1" operator="equal">
      <formula>"黄"</formula>
    </cfRule>
  </conditionalFormatting>
  <conditionalFormatting sqref="H297:I298">
    <cfRule type="cellIs" dxfId="1980" priority="730" stopIfTrue="1" operator="equal">
      <formula>"茶"</formula>
    </cfRule>
    <cfRule type="cellIs" dxfId="1979" priority="731" stopIfTrue="1" operator="equal">
      <formula>"緑"</formula>
    </cfRule>
    <cfRule type="cellIs" dxfId="1978" priority="732" stopIfTrue="1" operator="equal">
      <formula>"黄"</formula>
    </cfRule>
  </conditionalFormatting>
  <conditionalFormatting sqref="H297:I298">
    <cfRule type="cellIs" dxfId="1977" priority="727" stopIfTrue="1" operator="equal">
      <formula>"茶"</formula>
    </cfRule>
    <cfRule type="cellIs" dxfId="1976" priority="728" stopIfTrue="1" operator="equal">
      <formula>"緑"</formula>
    </cfRule>
    <cfRule type="cellIs" dxfId="1975" priority="729" stopIfTrue="1" operator="equal">
      <formula>"黄"</formula>
    </cfRule>
  </conditionalFormatting>
  <conditionalFormatting sqref="H297:I298 I299">
    <cfRule type="cellIs" dxfId="1974" priority="724" stopIfTrue="1" operator="equal">
      <formula>"茶"</formula>
    </cfRule>
    <cfRule type="cellIs" dxfId="1973" priority="725" stopIfTrue="1" operator="equal">
      <formula>"緑"</formula>
    </cfRule>
    <cfRule type="cellIs" dxfId="1972" priority="726" stopIfTrue="1" operator="equal">
      <formula>"黄"</formula>
    </cfRule>
  </conditionalFormatting>
  <conditionalFormatting sqref="H297:I298 I299">
    <cfRule type="cellIs" dxfId="1971" priority="721" stopIfTrue="1" operator="equal">
      <formula>"茶"</formula>
    </cfRule>
    <cfRule type="cellIs" dxfId="1970" priority="722" stopIfTrue="1" operator="equal">
      <formula>"緑"</formula>
    </cfRule>
    <cfRule type="cellIs" dxfId="1969" priority="723" stopIfTrue="1" operator="equal">
      <formula>"黄"</formula>
    </cfRule>
  </conditionalFormatting>
  <conditionalFormatting sqref="H299">
    <cfRule type="cellIs" dxfId="1968" priority="718" stopIfTrue="1" operator="equal">
      <formula>"茶"</formula>
    </cfRule>
    <cfRule type="cellIs" dxfId="1967" priority="719" stopIfTrue="1" operator="equal">
      <formula>"緑"</formula>
    </cfRule>
    <cfRule type="cellIs" dxfId="1966" priority="720" stopIfTrue="1" operator="equal">
      <formula>"黄"</formula>
    </cfRule>
  </conditionalFormatting>
  <conditionalFormatting sqref="H299">
    <cfRule type="cellIs" dxfId="1965" priority="715" stopIfTrue="1" operator="equal">
      <formula>"茶"</formula>
    </cfRule>
    <cfRule type="cellIs" dxfId="1964" priority="716" stopIfTrue="1" operator="equal">
      <formula>"緑"</formula>
    </cfRule>
    <cfRule type="cellIs" dxfId="1963" priority="717" stopIfTrue="1" operator="equal">
      <formula>"黄"</formula>
    </cfRule>
  </conditionalFormatting>
  <conditionalFormatting sqref="H299">
    <cfRule type="cellIs" dxfId="1962" priority="712" stopIfTrue="1" operator="equal">
      <formula>"茶"</formula>
    </cfRule>
    <cfRule type="cellIs" dxfId="1961" priority="713" stopIfTrue="1" operator="equal">
      <formula>"緑"</formula>
    </cfRule>
    <cfRule type="cellIs" dxfId="1960" priority="714" stopIfTrue="1" operator="equal">
      <formula>"黄"</formula>
    </cfRule>
  </conditionalFormatting>
  <conditionalFormatting sqref="H299">
    <cfRule type="cellIs" dxfId="1959" priority="709" stopIfTrue="1" operator="equal">
      <formula>"茶"</formula>
    </cfRule>
    <cfRule type="cellIs" dxfId="1958" priority="710" stopIfTrue="1" operator="equal">
      <formula>"緑"</formula>
    </cfRule>
    <cfRule type="cellIs" dxfId="1957" priority="711" stopIfTrue="1" operator="equal">
      <formula>"黄"</formula>
    </cfRule>
  </conditionalFormatting>
  <conditionalFormatting sqref="H299">
    <cfRule type="cellIs" dxfId="1956" priority="706" stopIfTrue="1" operator="equal">
      <formula>"茶"</formula>
    </cfRule>
    <cfRule type="cellIs" dxfId="1955" priority="707" stopIfTrue="1" operator="equal">
      <formula>"緑"</formula>
    </cfRule>
    <cfRule type="cellIs" dxfId="1954" priority="708" stopIfTrue="1" operator="equal">
      <formula>"黄"</formula>
    </cfRule>
  </conditionalFormatting>
  <conditionalFormatting sqref="H299">
    <cfRule type="cellIs" dxfId="1953" priority="703" stopIfTrue="1" operator="equal">
      <formula>"茶"</formula>
    </cfRule>
    <cfRule type="cellIs" dxfId="1952" priority="704" stopIfTrue="1" operator="equal">
      <formula>"緑"</formula>
    </cfRule>
    <cfRule type="cellIs" dxfId="1951" priority="705" stopIfTrue="1" operator="equal">
      <formula>"黄"</formula>
    </cfRule>
  </conditionalFormatting>
  <conditionalFormatting sqref="H300">
    <cfRule type="cellIs" dxfId="1950" priority="700" stopIfTrue="1" operator="equal">
      <formula>"茶"</formula>
    </cfRule>
    <cfRule type="cellIs" dxfId="1949" priority="701" stopIfTrue="1" operator="equal">
      <formula>"緑"</formula>
    </cfRule>
    <cfRule type="cellIs" dxfId="1948" priority="702" stopIfTrue="1" operator="equal">
      <formula>"黄"</formula>
    </cfRule>
  </conditionalFormatting>
  <conditionalFormatting sqref="H300">
    <cfRule type="cellIs" dxfId="1947" priority="697" stopIfTrue="1" operator="equal">
      <formula>"茶"</formula>
    </cfRule>
    <cfRule type="cellIs" dxfId="1946" priority="698" stopIfTrue="1" operator="equal">
      <formula>"緑"</formula>
    </cfRule>
    <cfRule type="cellIs" dxfId="1945" priority="699" stopIfTrue="1" operator="equal">
      <formula>"黄"</formula>
    </cfRule>
  </conditionalFormatting>
  <conditionalFormatting sqref="H300:I300">
    <cfRule type="cellIs" dxfId="1944" priority="694" stopIfTrue="1" operator="equal">
      <formula>"茶"</formula>
    </cfRule>
    <cfRule type="cellIs" dxfId="1943" priority="695" stopIfTrue="1" operator="equal">
      <formula>"緑"</formula>
    </cfRule>
    <cfRule type="cellIs" dxfId="1942" priority="696" stopIfTrue="1" operator="equal">
      <formula>"黄"</formula>
    </cfRule>
  </conditionalFormatting>
  <conditionalFormatting sqref="H300:I300">
    <cfRule type="cellIs" dxfId="1941" priority="691" stopIfTrue="1" operator="equal">
      <formula>"茶"</formula>
    </cfRule>
    <cfRule type="cellIs" dxfId="1940" priority="692" stopIfTrue="1" operator="equal">
      <formula>"緑"</formula>
    </cfRule>
    <cfRule type="cellIs" dxfId="1939" priority="693" stopIfTrue="1" operator="equal">
      <formula>"黄"</formula>
    </cfRule>
  </conditionalFormatting>
  <conditionalFormatting sqref="H301">
    <cfRule type="cellIs" dxfId="1938" priority="688" stopIfTrue="1" operator="equal">
      <formula>"茶"</formula>
    </cfRule>
    <cfRule type="cellIs" dxfId="1937" priority="689" stopIfTrue="1" operator="equal">
      <formula>"緑"</formula>
    </cfRule>
    <cfRule type="cellIs" dxfId="1936" priority="690" stopIfTrue="1" operator="equal">
      <formula>"黄"</formula>
    </cfRule>
  </conditionalFormatting>
  <conditionalFormatting sqref="H301">
    <cfRule type="cellIs" dxfId="1935" priority="685" stopIfTrue="1" operator="equal">
      <formula>"茶"</formula>
    </cfRule>
    <cfRule type="cellIs" dxfId="1934" priority="686" stopIfTrue="1" operator="equal">
      <formula>"緑"</formula>
    </cfRule>
    <cfRule type="cellIs" dxfId="1933" priority="687" stopIfTrue="1" operator="equal">
      <formula>"黄"</formula>
    </cfRule>
  </conditionalFormatting>
  <conditionalFormatting sqref="H301:I301">
    <cfRule type="cellIs" dxfId="1932" priority="682" stopIfTrue="1" operator="equal">
      <formula>"茶"</formula>
    </cfRule>
    <cfRule type="cellIs" dxfId="1931" priority="683" stopIfTrue="1" operator="equal">
      <formula>"緑"</formula>
    </cfRule>
    <cfRule type="cellIs" dxfId="1930" priority="684" stopIfTrue="1" operator="equal">
      <formula>"黄"</formula>
    </cfRule>
  </conditionalFormatting>
  <conditionalFormatting sqref="H301:I301">
    <cfRule type="cellIs" dxfId="1929" priority="679" stopIfTrue="1" operator="equal">
      <formula>"茶"</formula>
    </cfRule>
    <cfRule type="cellIs" dxfId="1928" priority="680" stopIfTrue="1" operator="equal">
      <formula>"緑"</formula>
    </cfRule>
    <cfRule type="cellIs" dxfId="1927" priority="681" stopIfTrue="1" operator="equal">
      <formula>"黄"</formula>
    </cfRule>
  </conditionalFormatting>
  <conditionalFormatting sqref="H302">
    <cfRule type="cellIs" dxfId="1926" priority="676" stopIfTrue="1" operator="equal">
      <formula>"茶"</formula>
    </cfRule>
    <cfRule type="cellIs" dxfId="1925" priority="677" stopIfTrue="1" operator="equal">
      <formula>"緑"</formula>
    </cfRule>
    <cfRule type="cellIs" dxfId="1924" priority="678" stopIfTrue="1" operator="equal">
      <formula>"黄"</formula>
    </cfRule>
  </conditionalFormatting>
  <conditionalFormatting sqref="H302">
    <cfRule type="cellIs" dxfId="1923" priority="673" stopIfTrue="1" operator="equal">
      <formula>"茶"</formula>
    </cfRule>
    <cfRule type="cellIs" dxfId="1922" priority="674" stopIfTrue="1" operator="equal">
      <formula>"緑"</formula>
    </cfRule>
    <cfRule type="cellIs" dxfId="1921" priority="675" stopIfTrue="1" operator="equal">
      <formula>"黄"</formula>
    </cfRule>
  </conditionalFormatting>
  <conditionalFormatting sqref="H302">
    <cfRule type="cellIs" dxfId="1920" priority="670" stopIfTrue="1" operator="equal">
      <formula>"茶"</formula>
    </cfRule>
    <cfRule type="cellIs" dxfId="1919" priority="671" stopIfTrue="1" operator="equal">
      <formula>"緑"</formula>
    </cfRule>
    <cfRule type="cellIs" dxfId="1918" priority="672" stopIfTrue="1" operator="equal">
      <formula>"黄"</formula>
    </cfRule>
  </conditionalFormatting>
  <conditionalFormatting sqref="H302">
    <cfRule type="cellIs" dxfId="1917" priority="667" stopIfTrue="1" operator="equal">
      <formula>"茶"</formula>
    </cfRule>
    <cfRule type="cellIs" dxfId="1916" priority="668" stopIfTrue="1" operator="equal">
      <formula>"緑"</formula>
    </cfRule>
    <cfRule type="cellIs" dxfId="1915" priority="669" stopIfTrue="1" operator="equal">
      <formula>"黄"</formula>
    </cfRule>
  </conditionalFormatting>
  <conditionalFormatting sqref="I302">
    <cfRule type="cellIs" dxfId="1914" priority="664" stopIfTrue="1" operator="equal">
      <formula>"茶"</formula>
    </cfRule>
    <cfRule type="cellIs" dxfId="1913" priority="665" stopIfTrue="1" operator="equal">
      <formula>"緑"</formula>
    </cfRule>
    <cfRule type="cellIs" dxfId="1912" priority="666" stopIfTrue="1" operator="equal">
      <formula>"黄"</formula>
    </cfRule>
  </conditionalFormatting>
  <conditionalFormatting sqref="I302">
    <cfRule type="cellIs" dxfId="1911" priority="661" stopIfTrue="1" operator="equal">
      <formula>"茶"</formula>
    </cfRule>
    <cfRule type="cellIs" dxfId="1910" priority="662" stopIfTrue="1" operator="equal">
      <formula>"緑"</formula>
    </cfRule>
    <cfRule type="cellIs" dxfId="1909" priority="663" stopIfTrue="1" operator="equal">
      <formula>"黄"</formula>
    </cfRule>
  </conditionalFormatting>
  <conditionalFormatting sqref="I302">
    <cfRule type="cellIs" dxfId="1908" priority="658" stopIfTrue="1" operator="equal">
      <formula>"茶"</formula>
    </cfRule>
    <cfRule type="cellIs" dxfId="1907" priority="659" stopIfTrue="1" operator="equal">
      <formula>"緑"</formula>
    </cfRule>
    <cfRule type="cellIs" dxfId="1906" priority="660" stopIfTrue="1" operator="equal">
      <formula>"黄"</formula>
    </cfRule>
  </conditionalFormatting>
  <conditionalFormatting sqref="I302">
    <cfRule type="cellIs" dxfId="1905" priority="655" stopIfTrue="1" operator="equal">
      <formula>"茶"</formula>
    </cfRule>
    <cfRule type="cellIs" dxfId="1904" priority="656" stopIfTrue="1" operator="equal">
      <formula>"緑"</formula>
    </cfRule>
    <cfRule type="cellIs" dxfId="1903" priority="657" stopIfTrue="1" operator="equal">
      <formula>"黄"</formula>
    </cfRule>
  </conditionalFormatting>
  <conditionalFormatting sqref="I302">
    <cfRule type="cellIs" dxfId="1902" priority="652" stopIfTrue="1" operator="equal">
      <formula>"茶"</formula>
    </cfRule>
    <cfRule type="cellIs" dxfId="1901" priority="653" stopIfTrue="1" operator="equal">
      <formula>"緑"</formula>
    </cfRule>
    <cfRule type="cellIs" dxfId="1900" priority="654" stopIfTrue="1" operator="equal">
      <formula>"黄"</formula>
    </cfRule>
  </conditionalFormatting>
  <conditionalFormatting sqref="I302">
    <cfRule type="cellIs" dxfId="1899" priority="649" stopIfTrue="1" operator="equal">
      <formula>"茶"</formula>
    </cfRule>
    <cfRule type="cellIs" dxfId="1898" priority="650" stopIfTrue="1" operator="equal">
      <formula>"緑"</formula>
    </cfRule>
    <cfRule type="cellIs" dxfId="1897" priority="651" stopIfTrue="1" operator="equal">
      <formula>"黄"</formula>
    </cfRule>
  </conditionalFormatting>
  <conditionalFormatting sqref="I302">
    <cfRule type="cellIs" dxfId="1896" priority="646" stopIfTrue="1" operator="equal">
      <formula>"茶"</formula>
    </cfRule>
    <cfRule type="cellIs" dxfId="1895" priority="647" stopIfTrue="1" operator="equal">
      <formula>"緑"</formula>
    </cfRule>
    <cfRule type="cellIs" dxfId="1894" priority="648" stopIfTrue="1" operator="equal">
      <formula>"黄"</formula>
    </cfRule>
  </conditionalFormatting>
  <conditionalFormatting sqref="I302">
    <cfRule type="cellIs" dxfId="1893" priority="643" stopIfTrue="1" operator="equal">
      <formula>"茶"</formula>
    </cfRule>
    <cfRule type="cellIs" dxfId="1892" priority="644" stopIfTrue="1" operator="equal">
      <formula>"緑"</formula>
    </cfRule>
    <cfRule type="cellIs" dxfId="1891" priority="645" stopIfTrue="1" operator="equal">
      <formula>"黄"</formula>
    </cfRule>
  </conditionalFormatting>
  <conditionalFormatting sqref="H303">
    <cfRule type="cellIs" dxfId="1890" priority="640" stopIfTrue="1" operator="equal">
      <formula>"茶"</formula>
    </cfRule>
    <cfRule type="cellIs" dxfId="1889" priority="641" stopIfTrue="1" operator="equal">
      <formula>"緑"</formula>
    </cfRule>
    <cfRule type="cellIs" dxfId="1888" priority="642" stopIfTrue="1" operator="equal">
      <formula>"黄"</formula>
    </cfRule>
  </conditionalFormatting>
  <conditionalFormatting sqref="H303">
    <cfRule type="cellIs" dxfId="1887" priority="637" stopIfTrue="1" operator="equal">
      <formula>"茶"</formula>
    </cfRule>
    <cfRule type="cellIs" dxfId="1886" priority="638" stopIfTrue="1" operator="equal">
      <formula>"緑"</formula>
    </cfRule>
    <cfRule type="cellIs" dxfId="1885" priority="639" stopIfTrue="1" operator="equal">
      <formula>"黄"</formula>
    </cfRule>
  </conditionalFormatting>
  <conditionalFormatting sqref="H303">
    <cfRule type="cellIs" dxfId="1884" priority="634" stopIfTrue="1" operator="equal">
      <formula>"茶"</formula>
    </cfRule>
    <cfRule type="cellIs" dxfId="1883" priority="635" stopIfTrue="1" operator="equal">
      <formula>"緑"</formula>
    </cfRule>
    <cfRule type="cellIs" dxfId="1882" priority="636" stopIfTrue="1" operator="equal">
      <formula>"黄"</formula>
    </cfRule>
  </conditionalFormatting>
  <conditionalFormatting sqref="H303">
    <cfRule type="cellIs" dxfId="1881" priority="631" stopIfTrue="1" operator="equal">
      <formula>"茶"</formula>
    </cfRule>
    <cfRule type="cellIs" dxfId="1880" priority="632" stopIfTrue="1" operator="equal">
      <formula>"緑"</formula>
    </cfRule>
    <cfRule type="cellIs" dxfId="1879" priority="633" stopIfTrue="1" operator="equal">
      <formula>"黄"</formula>
    </cfRule>
  </conditionalFormatting>
  <conditionalFormatting sqref="H303">
    <cfRule type="cellIs" dxfId="1878" priority="628" stopIfTrue="1" operator="equal">
      <formula>"茶"</formula>
    </cfRule>
    <cfRule type="cellIs" dxfId="1877" priority="629" stopIfTrue="1" operator="equal">
      <formula>"緑"</formula>
    </cfRule>
    <cfRule type="cellIs" dxfId="1876" priority="630" stopIfTrue="1" operator="equal">
      <formula>"黄"</formula>
    </cfRule>
  </conditionalFormatting>
  <conditionalFormatting sqref="H303">
    <cfRule type="cellIs" dxfId="1875" priority="625" stopIfTrue="1" operator="equal">
      <formula>"茶"</formula>
    </cfRule>
    <cfRule type="cellIs" dxfId="1874" priority="626" stopIfTrue="1" operator="equal">
      <formula>"緑"</formula>
    </cfRule>
    <cfRule type="cellIs" dxfId="1873" priority="627" stopIfTrue="1" operator="equal">
      <formula>"黄"</formula>
    </cfRule>
  </conditionalFormatting>
  <conditionalFormatting sqref="H303:I303">
    <cfRule type="cellIs" dxfId="1872" priority="622" stopIfTrue="1" operator="equal">
      <formula>"茶"</formula>
    </cfRule>
    <cfRule type="cellIs" dxfId="1871" priority="623" stopIfTrue="1" operator="equal">
      <formula>"緑"</formula>
    </cfRule>
    <cfRule type="cellIs" dxfId="1870" priority="624" stopIfTrue="1" operator="equal">
      <formula>"黄"</formula>
    </cfRule>
  </conditionalFormatting>
  <conditionalFormatting sqref="H303:I303">
    <cfRule type="cellIs" dxfId="1869" priority="619" stopIfTrue="1" operator="equal">
      <formula>"茶"</formula>
    </cfRule>
    <cfRule type="cellIs" dxfId="1868" priority="620" stopIfTrue="1" operator="equal">
      <formula>"緑"</formula>
    </cfRule>
    <cfRule type="cellIs" dxfId="1867" priority="621" stopIfTrue="1" operator="equal">
      <formula>"黄"</formula>
    </cfRule>
  </conditionalFormatting>
  <conditionalFormatting sqref="H303:I303">
    <cfRule type="cellIs" dxfId="1866" priority="616" stopIfTrue="1" operator="equal">
      <formula>"茶"</formula>
    </cfRule>
    <cfRule type="cellIs" dxfId="1865" priority="617" stopIfTrue="1" operator="equal">
      <formula>"緑"</formula>
    </cfRule>
    <cfRule type="cellIs" dxfId="1864" priority="618" stopIfTrue="1" operator="equal">
      <formula>"黄"</formula>
    </cfRule>
  </conditionalFormatting>
  <conditionalFormatting sqref="H303:I303">
    <cfRule type="cellIs" dxfId="1863" priority="613" stopIfTrue="1" operator="equal">
      <formula>"茶"</formula>
    </cfRule>
    <cfRule type="cellIs" dxfId="1862" priority="614" stopIfTrue="1" operator="equal">
      <formula>"緑"</formula>
    </cfRule>
    <cfRule type="cellIs" dxfId="1861" priority="615" stopIfTrue="1" operator="equal">
      <formula>"黄"</formula>
    </cfRule>
  </conditionalFormatting>
  <conditionalFormatting sqref="H303:I303">
    <cfRule type="cellIs" dxfId="1860" priority="610" stopIfTrue="1" operator="equal">
      <formula>"茶"</formula>
    </cfRule>
    <cfRule type="cellIs" dxfId="1859" priority="611" stopIfTrue="1" operator="equal">
      <formula>"緑"</formula>
    </cfRule>
    <cfRule type="cellIs" dxfId="1858" priority="612" stopIfTrue="1" operator="equal">
      <formula>"黄"</formula>
    </cfRule>
  </conditionalFormatting>
  <conditionalFormatting sqref="H303:I303">
    <cfRule type="cellIs" dxfId="1857" priority="607" stopIfTrue="1" operator="equal">
      <formula>"茶"</formula>
    </cfRule>
    <cfRule type="cellIs" dxfId="1856" priority="608" stopIfTrue="1" operator="equal">
      <formula>"緑"</formula>
    </cfRule>
    <cfRule type="cellIs" dxfId="1855" priority="609" stopIfTrue="1" operator="equal">
      <formula>"黄"</formula>
    </cfRule>
  </conditionalFormatting>
  <conditionalFormatting sqref="H304">
    <cfRule type="cellIs" dxfId="1854" priority="604" stopIfTrue="1" operator="equal">
      <formula>"茶"</formula>
    </cfRule>
    <cfRule type="cellIs" dxfId="1853" priority="605" stopIfTrue="1" operator="equal">
      <formula>"緑"</formula>
    </cfRule>
    <cfRule type="cellIs" dxfId="1852" priority="606" stopIfTrue="1" operator="equal">
      <formula>"黄"</formula>
    </cfRule>
  </conditionalFormatting>
  <conditionalFormatting sqref="H304">
    <cfRule type="cellIs" dxfId="1851" priority="601" stopIfTrue="1" operator="equal">
      <formula>"茶"</formula>
    </cfRule>
    <cfRule type="cellIs" dxfId="1850" priority="602" stopIfTrue="1" operator="equal">
      <formula>"緑"</formula>
    </cfRule>
    <cfRule type="cellIs" dxfId="1849" priority="603" stopIfTrue="1" operator="equal">
      <formula>"黄"</formula>
    </cfRule>
  </conditionalFormatting>
  <conditionalFormatting sqref="H304:I304">
    <cfRule type="cellIs" dxfId="1848" priority="598" stopIfTrue="1" operator="equal">
      <formula>"茶"</formula>
    </cfRule>
    <cfRule type="cellIs" dxfId="1847" priority="599" stopIfTrue="1" operator="equal">
      <formula>"緑"</formula>
    </cfRule>
    <cfRule type="cellIs" dxfId="1846" priority="600" stopIfTrue="1" operator="equal">
      <formula>"黄"</formula>
    </cfRule>
  </conditionalFormatting>
  <conditionalFormatting sqref="H304:I304">
    <cfRule type="cellIs" dxfId="1845" priority="595" stopIfTrue="1" operator="equal">
      <formula>"茶"</formula>
    </cfRule>
    <cfRule type="cellIs" dxfId="1844" priority="596" stopIfTrue="1" operator="equal">
      <formula>"緑"</formula>
    </cfRule>
    <cfRule type="cellIs" dxfId="1843" priority="597" stopIfTrue="1" operator="equal">
      <formula>"黄"</formula>
    </cfRule>
  </conditionalFormatting>
  <conditionalFormatting sqref="H305">
    <cfRule type="cellIs" dxfId="1842" priority="592" stopIfTrue="1" operator="equal">
      <formula>"茶"</formula>
    </cfRule>
    <cfRule type="cellIs" dxfId="1841" priority="593" stopIfTrue="1" operator="equal">
      <formula>"緑"</formula>
    </cfRule>
    <cfRule type="cellIs" dxfId="1840" priority="594" stopIfTrue="1" operator="equal">
      <formula>"黄"</formula>
    </cfRule>
  </conditionalFormatting>
  <conditionalFormatting sqref="H305">
    <cfRule type="cellIs" dxfId="1839" priority="589" stopIfTrue="1" operator="equal">
      <formula>"茶"</formula>
    </cfRule>
    <cfRule type="cellIs" dxfId="1838" priority="590" stopIfTrue="1" operator="equal">
      <formula>"緑"</formula>
    </cfRule>
    <cfRule type="cellIs" dxfId="1837" priority="591" stopIfTrue="1" operator="equal">
      <formula>"黄"</formula>
    </cfRule>
  </conditionalFormatting>
  <conditionalFormatting sqref="I305">
    <cfRule type="cellIs" dxfId="1836" priority="586" stopIfTrue="1" operator="equal">
      <formula>"茶"</formula>
    </cfRule>
    <cfRule type="cellIs" dxfId="1835" priority="587" stopIfTrue="1" operator="equal">
      <formula>"緑"</formula>
    </cfRule>
    <cfRule type="cellIs" dxfId="1834" priority="588" stopIfTrue="1" operator="equal">
      <formula>"黄"</formula>
    </cfRule>
  </conditionalFormatting>
  <conditionalFormatting sqref="H306">
    <cfRule type="cellIs" dxfId="1833" priority="583" stopIfTrue="1" operator="equal">
      <formula>"茶"</formula>
    </cfRule>
    <cfRule type="cellIs" dxfId="1832" priority="584" stopIfTrue="1" operator="equal">
      <formula>"緑"</formula>
    </cfRule>
    <cfRule type="cellIs" dxfId="1831" priority="585" stopIfTrue="1" operator="equal">
      <formula>"黄"</formula>
    </cfRule>
  </conditionalFormatting>
  <conditionalFormatting sqref="H306">
    <cfRule type="cellIs" dxfId="1830" priority="580" stopIfTrue="1" operator="equal">
      <formula>"茶"</formula>
    </cfRule>
    <cfRule type="cellIs" dxfId="1829" priority="581" stopIfTrue="1" operator="equal">
      <formula>"緑"</formula>
    </cfRule>
    <cfRule type="cellIs" dxfId="1828" priority="582" stopIfTrue="1" operator="equal">
      <formula>"黄"</formula>
    </cfRule>
  </conditionalFormatting>
  <conditionalFormatting sqref="H306:I306">
    <cfRule type="cellIs" dxfId="1827" priority="577" stopIfTrue="1" operator="equal">
      <formula>"茶"</formula>
    </cfRule>
    <cfRule type="cellIs" dxfId="1826" priority="578" stopIfTrue="1" operator="equal">
      <formula>"緑"</formula>
    </cfRule>
    <cfRule type="cellIs" dxfId="1825" priority="579" stopIfTrue="1" operator="equal">
      <formula>"黄"</formula>
    </cfRule>
  </conditionalFormatting>
  <conditionalFormatting sqref="H306:I306">
    <cfRule type="cellIs" dxfId="1824" priority="574" stopIfTrue="1" operator="equal">
      <formula>"茶"</formula>
    </cfRule>
    <cfRule type="cellIs" dxfId="1823" priority="575" stopIfTrue="1" operator="equal">
      <formula>"緑"</formula>
    </cfRule>
    <cfRule type="cellIs" dxfId="1822" priority="576" stopIfTrue="1" operator="equal">
      <formula>"黄"</formula>
    </cfRule>
  </conditionalFormatting>
  <conditionalFormatting sqref="H307">
    <cfRule type="cellIs" dxfId="1821" priority="571" stopIfTrue="1" operator="equal">
      <formula>"茶"</formula>
    </cfRule>
    <cfRule type="cellIs" dxfId="1820" priority="572" stopIfTrue="1" operator="equal">
      <formula>"緑"</formula>
    </cfRule>
    <cfRule type="cellIs" dxfId="1819" priority="573" stopIfTrue="1" operator="equal">
      <formula>"黄"</formula>
    </cfRule>
  </conditionalFormatting>
  <conditionalFormatting sqref="H307">
    <cfRule type="cellIs" dxfId="1818" priority="568" stopIfTrue="1" operator="equal">
      <formula>"茶"</formula>
    </cfRule>
    <cfRule type="cellIs" dxfId="1817" priority="569" stopIfTrue="1" operator="equal">
      <formula>"緑"</formula>
    </cfRule>
    <cfRule type="cellIs" dxfId="1816" priority="570" stopIfTrue="1" operator="equal">
      <formula>"黄"</formula>
    </cfRule>
  </conditionalFormatting>
  <conditionalFormatting sqref="H307">
    <cfRule type="cellIs" dxfId="1815" priority="565" stopIfTrue="1" operator="equal">
      <formula>"茶"</formula>
    </cfRule>
    <cfRule type="cellIs" dxfId="1814" priority="566" stopIfTrue="1" operator="equal">
      <formula>"緑"</formula>
    </cfRule>
    <cfRule type="cellIs" dxfId="1813" priority="567" stopIfTrue="1" operator="equal">
      <formula>"黄"</formula>
    </cfRule>
  </conditionalFormatting>
  <conditionalFormatting sqref="H307">
    <cfRule type="cellIs" dxfId="1812" priority="562" stopIfTrue="1" operator="equal">
      <formula>"茶"</formula>
    </cfRule>
    <cfRule type="cellIs" dxfId="1811" priority="563" stopIfTrue="1" operator="equal">
      <formula>"緑"</formula>
    </cfRule>
    <cfRule type="cellIs" dxfId="1810" priority="564" stopIfTrue="1" operator="equal">
      <formula>"黄"</formula>
    </cfRule>
  </conditionalFormatting>
  <conditionalFormatting sqref="H307">
    <cfRule type="cellIs" dxfId="1809" priority="559" stopIfTrue="1" operator="equal">
      <formula>"茶"</formula>
    </cfRule>
    <cfRule type="cellIs" dxfId="1808" priority="560" stopIfTrue="1" operator="equal">
      <formula>"緑"</formula>
    </cfRule>
    <cfRule type="cellIs" dxfId="1807" priority="561" stopIfTrue="1" operator="equal">
      <formula>"黄"</formula>
    </cfRule>
  </conditionalFormatting>
  <conditionalFormatting sqref="H307">
    <cfRule type="cellIs" dxfId="1806" priority="556" stopIfTrue="1" operator="equal">
      <formula>"茶"</formula>
    </cfRule>
    <cfRule type="cellIs" dxfId="1805" priority="557" stopIfTrue="1" operator="equal">
      <formula>"緑"</formula>
    </cfRule>
    <cfRule type="cellIs" dxfId="1804" priority="558" stopIfTrue="1" operator="equal">
      <formula>"黄"</formula>
    </cfRule>
  </conditionalFormatting>
  <conditionalFormatting sqref="I307">
    <cfRule type="cellIs" dxfId="1803" priority="553" stopIfTrue="1" operator="equal">
      <formula>"茶"</formula>
    </cfRule>
    <cfRule type="cellIs" dxfId="1802" priority="554" stopIfTrue="1" operator="equal">
      <formula>"緑"</formula>
    </cfRule>
    <cfRule type="cellIs" dxfId="1801" priority="555" stopIfTrue="1" operator="equal">
      <formula>"黄"</formula>
    </cfRule>
  </conditionalFormatting>
  <conditionalFormatting sqref="I308">
    <cfRule type="cellIs" dxfId="1800" priority="550" stopIfTrue="1" operator="equal">
      <formula>"茶"</formula>
    </cfRule>
    <cfRule type="cellIs" dxfId="1799" priority="551" stopIfTrue="1" operator="equal">
      <formula>"緑"</formula>
    </cfRule>
    <cfRule type="cellIs" dxfId="1798" priority="552" stopIfTrue="1" operator="equal">
      <formula>"黄"</formula>
    </cfRule>
  </conditionalFormatting>
  <conditionalFormatting sqref="I308">
    <cfRule type="cellIs" dxfId="1797" priority="547" stopIfTrue="1" operator="equal">
      <formula>"茶"</formula>
    </cfRule>
    <cfRule type="cellIs" dxfId="1796" priority="548" stopIfTrue="1" operator="equal">
      <formula>"緑"</formula>
    </cfRule>
    <cfRule type="cellIs" dxfId="1795" priority="549" stopIfTrue="1" operator="equal">
      <formula>"黄"</formula>
    </cfRule>
  </conditionalFormatting>
  <conditionalFormatting sqref="H308">
    <cfRule type="cellIs" dxfId="1794" priority="544" stopIfTrue="1" operator="equal">
      <formula>"茶"</formula>
    </cfRule>
    <cfRule type="cellIs" dxfId="1793" priority="545" stopIfTrue="1" operator="equal">
      <formula>"緑"</formula>
    </cfRule>
    <cfRule type="cellIs" dxfId="1792" priority="546" stopIfTrue="1" operator="equal">
      <formula>"黄"</formula>
    </cfRule>
  </conditionalFormatting>
  <conditionalFormatting sqref="H308">
    <cfRule type="cellIs" dxfId="1791" priority="541" stopIfTrue="1" operator="equal">
      <formula>"茶"</formula>
    </cfRule>
    <cfRule type="cellIs" dxfId="1790" priority="542" stopIfTrue="1" operator="equal">
      <formula>"緑"</formula>
    </cfRule>
    <cfRule type="cellIs" dxfId="1789" priority="543" stopIfTrue="1" operator="equal">
      <formula>"黄"</formula>
    </cfRule>
  </conditionalFormatting>
  <conditionalFormatting sqref="H308">
    <cfRule type="cellIs" dxfId="1788" priority="538" stopIfTrue="1" operator="equal">
      <formula>"茶"</formula>
    </cfRule>
    <cfRule type="cellIs" dxfId="1787" priority="539" stopIfTrue="1" operator="equal">
      <formula>"緑"</formula>
    </cfRule>
    <cfRule type="cellIs" dxfId="1786" priority="540" stopIfTrue="1" operator="equal">
      <formula>"黄"</formula>
    </cfRule>
  </conditionalFormatting>
  <conditionalFormatting sqref="H308">
    <cfRule type="cellIs" dxfId="1785" priority="535" stopIfTrue="1" operator="equal">
      <formula>"茶"</formula>
    </cfRule>
    <cfRule type="cellIs" dxfId="1784" priority="536" stopIfTrue="1" operator="equal">
      <formula>"緑"</formula>
    </cfRule>
    <cfRule type="cellIs" dxfId="1783" priority="537" stopIfTrue="1" operator="equal">
      <formula>"黄"</formula>
    </cfRule>
  </conditionalFormatting>
  <conditionalFormatting sqref="H308">
    <cfRule type="cellIs" dxfId="1782" priority="532" stopIfTrue="1" operator="equal">
      <formula>"茶"</formula>
    </cfRule>
    <cfRule type="cellIs" dxfId="1781" priority="533" stopIfTrue="1" operator="equal">
      <formula>"緑"</formula>
    </cfRule>
    <cfRule type="cellIs" dxfId="1780" priority="534" stopIfTrue="1" operator="equal">
      <formula>"黄"</formula>
    </cfRule>
  </conditionalFormatting>
  <conditionalFormatting sqref="H308">
    <cfRule type="cellIs" dxfId="1779" priority="529" stopIfTrue="1" operator="equal">
      <formula>"茶"</formula>
    </cfRule>
    <cfRule type="cellIs" dxfId="1778" priority="530" stopIfTrue="1" operator="equal">
      <formula>"緑"</formula>
    </cfRule>
    <cfRule type="cellIs" dxfId="1777" priority="531" stopIfTrue="1" operator="equal">
      <formula>"黄"</formula>
    </cfRule>
  </conditionalFormatting>
  <conditionalFormatting sqref="H309">
    <cfRule type="cellIs" dxfId="1776" priority="526" stopIfTrue="1" operator="equal">
      <formula>"茶"</formula>
    </cfRule>
    <cfRule type="cellIs" dxfId="1775" priority="527" stopIfTrue="1" operator="equal">
      <formula>"緑"</formula>
    </cfRule>
    <cfRule type="cellIs" dxfId="1774" priority="528" stopIfTrue="1" operator="equal">
      <formula>"黄"</formula>
    </cfRule>
  </conditionalFormatting>
  <conditionalFormatting sqref="H309">
    <cfRule type="cellIs" dxfId="1773" priority="523" stopIfTrue="1" operator="equal">
      <formula>"茶"</formula>
    </cfRule>
    <cfRule type="cellIs" dxfId="1772" priority="524" stopIfTrue="1" operator="equal">
      <formula>"緑"</formula>
    </cfRule>
    <cfRule type="cellIs" dxfId="1771" priority="525" stopIfTrue="1" operator="equal">
      <formula>"黄"</formula>
    </cfRule>
  </conditionalFormatting>
  <conditionalFormatting sqref="H309">
    <cfRule type="cellIs" dxfId="1770" priority="520" stopIfTrue="1" operator="equal">
      <formula>"茶"</formula>
    </cfRule>
    <cfRule type="cellIs" dxfId="1769" priority="521" stopIfTrue="1" operator="equal">
      <formula>"緑"</formula>
    </cfRule>
    <cfRule type="cellIs" dxfId="1768" priority="522" stopIfTrue="1" operator="equal">
      <formula>"黄"</formula>
    </cfRule>
  </conditionalFormatting>
  <conditionalFormatting sqref="H309">
    <cfRule type="cellIs" dxfId="1767" priority="517" stopIfTrue="1" operator="equal">
      <formula>"茶"</formula>
    </cfRule>
    <cfRule type="cellIs" dxfId="1766" priority="518" stopIfTrue="1" operator="equal">
      <formula>"緑"</formula>
    </cfRule>
    <cfRule type="cellIs" dxfId="1765" priority="519" stopIfTrue="1" operator="equal">
      <formula>"黄"</formula>
    </cfRule>
  </conditionalFormatting>
  <conditionalFormatting sqref="H309">
    <cfRule type="cellIs" dxfId="1764" priority="514" stopIfTrue="1" operator="equal">
      <formula>"茶"</formula>
    </cfRule>
    <cfRule type="cellIs" dxfId="1763" priority="515" stopIfTrue="1" operator="equal">
      <formula>"緑"</formula>
    </cfRule>
    <cfRule type="cellIs" dxfId="1762" priority="516" stopIfTrue="1" operator="equal">
      <formula>"黄"</formula>
    </cfRule>
  </conditionalFormatting>
  <conditionalFormatting sqref="H309">
    <cfRule type="cellIs" dxfId="1761" priority="511" stopIfTrue="1" operator="equal">
      <formula>"茶"</formula>
    </cfRule>
    <cfRule type="cellIs" dxfId="1760" priority="512" stopIfTrue="1" operator="equal">
      <formula>"緑"</formula>
    </cfRule>
    <cfRule type="cellIs" dxfId="1759" priority="513" stopIfTrue="1" operator="equal">
      <formula>"黄"</formula>
    </cfRule>
  </conditionalFormatting>
  <conditionalFormatting sqref="I309">
    <cfRule type="cellIs" dxfId="1758" priority="508" stopIfTrue="1" operator="equal">
      <formula>"茶"</formula>
    </cfRule>
    <cfRule type="cellIs" dxfId="1757" priority="509" stopIfTrue="1" operator="equal">
      <formula>"緑"</formula>
    </cfRule>
    <cfRule type="cellIs" dxfId="1756" priority="510" stopIfTrue="1" operator="equal">
      <formula>"黄"</formula>
    </cfRule>
  </conditionalFormatting>
  <conditionalFormatting sqref="I309">
    <cfRule type="cellIs" dxfId="1755" priority="505" stopIfTrue="1" operator="equal">
      <formula>"茶"</formula>
    </cfRule>
    <cfRule type="cellIs" dxfId="1754" priority="506" stopIfTrue="1" operator="equal">
      <formula>"緑"</formula>
    </cfRule>
    <cfRule type="cellIs" dxfId="1753" priority="507" stopIfTrue="1" operator="equal">
      <formula>"黄"</formula>
    </cfRule>
  </conditionalFormatting>
  <conditionalFormatting sqref="H310:H311">
    <cfRule type="cellIs" dxfId="1752" priority="502" stopIfTrue="1" operator="equal">
      <formula>"茶"</formula>
    </cfRule>
    <cfRule type="cellIs" dxfId="1751" priority="503" stopIfTrue="1" operator="equal">
      <formula>"緑"</formula>
    </cfRule>
    <cfRule type="cellIs" dxfId="1750" priority="504" stopIfTrue="1" operator="equal">
      <formula>"黄"</formula>
    </cfRule>
  </conditionalFormatting>
  <conditionalFormatting sqref="H310:H311">
    <cfRule type="cellIs" dxfId="1749" priority="499" stopIfTrue="1" operator="equal">
      <formula>"茶"</formula>
    </cfRule>
    <cfRule type="cellIs" dxfId="1748" priority="500" stopIfTrue="1" operator="equal">
      <formula>"緑"</formula>
    </cfRule>
    <cfRule type="cellIs" dxfId="1747" priority="501" stopIfTrue="1" operator="equal">
      <formula>"黄"</formula>
    </cfRule>
  </conditionalFormatting>
  <conditionalFormatting sqref="H310:H311">
    <cfRule type="cellIs" dxfId="1746" priority="496" stopIfTrue="1" operator="equal">
      <formula>"茶"</formula>
    </cfRule>
    <cfRule type="cellIs" dxfId="1745" priority="497" stopIfTrue="1" operator="equal">
      <formula>"緑"</formula>
    </cfRule>
    <cfRule type="cellIs" dxfId="1744" priority="498" stopIfTrue="1" operator="equal">
      <formula>"黄"</formula>
    </cfRule>
  </conditionalFormatting>
  <conditionalFormatting sqref="H310:H311">
    <cfRule type="cellIs" dxfId="1743" priority="493" stopIfTrue="1" operator="equal">
      <formula>"茶"</formula>
    </cfRule>
    <cfRule type="cellIs" dxfId="1742" priority="494" stopIfTrue="1" operator="equal">
      <formula>"緑"</formula>
    </cfRule>
    <cfRule type="cellIs" dxfId="1741" priority="495" stopIfTrue="1" operator="equal">
      <formula>"黄"</formula>
    </cfRule>
  </conditionalFormatting>
  <conditionalFormatting sqref="H310:H311">
    <cfRule type="cellIs" dxfId="1740" priority="490" stopIfTrue="1" operator="equal">
      <formula>"茶"</formula>
    </cfRule>
    <cfRule type="cellIs" dxfId="1739" priority="491" stopIfTrue="1" operator="equal">
      <formula>"緑"</formula>
    </cfRule>
    <cfRule type="cellIs" dxfId="1738" priority="492" stopIfTrue="1" operator="equal">
      <formula>"黄"</formula>
    </cfRule>
  </conditionalFormatting>
  <conditionalFormatting sqref="H310:H311">
    <cfRule type="cellIs" dxfId="1737" priority="487" stopIfTrue="1" operator="equal">
      <formula>"茶"</formula>
    </cfRule>
    <cfRule type="cellIs" dxfId="1736" priority="488" stopIfTrue="1" operator="equal">
      <formula>"緑"</formula>
    </cfRule>
    <cfRule type="cellIs" dxfId="1735" priority="489" stopIfTrue="1" operator="equal">
      <formula>"黄"</formula>
    </cfRule>
  </conditionalFormatting>
  <conditionalFormatting sqref="H310:H311">
    <cfRule type="cellIs" dxfId="1734" priority="484" stopIfTrue="1" operator="equal">
      <formula>"茶"</formula>
    </cfRule>
    <cfRule type="cellIs" dxfId="1733" priority="485" stopIfTrue="1" operator="equal">
      <formula>"緑"</formula>
    </cfRule>
    <cfRule type="cellIs" dxfId="1732" priority="486" stopIfTrue="1" operator="equal">
      <formula>"黄"</formula>
    </cfRule>
  </conditionalFormatting>
  <conditionalFormatting sqref="H310:H311">
    <cfRule type="cellIs" dxfId="1731" priority="481" stopIfTrue="1" operator="equal">
      <formula>"茶"</formula>
    </cfRule>
    <cfRule type="cellIs" dxfId="1730" priority="482" stopIfTrue="1" operator="equal">
      <formula>"緑"</formula>
    </cfRule>
    <cfRule type="cellIs" dxfId="1729" priority="483" stopIfTrue="1" operator="equal">
      <formula>"黄"</formula>
    </cfRule>
  </conditionalFormatting>
  <conditionalFormatting sqref="H310:H311">
    <cfRule type="cellIs" dxfId="1728" priority="478" stopIfTrue="1" operator="equal">
      <formula>"茶"</formula>
    </cfRule>
    <cfRule type="cellIs" dxfId="1727" priority="479" stopIfTrue="1" operator="equal">
      <formula>"緑"</formula>
    </cfRule>
    <cfRule type="cellIs" dxfId="1726" priority="480" stopIfTrue="1" operator="equal">
      <formula>"黄"</formula>
    </cfRule>
  </conditionalFormatting>
  <conditionalFormatting sqref="H310:H311">
    <cfRule type="cellIs" dxfId="1725" priority="475" stopIfTrue="1" operator="equal">
      <formula>"茶"</formula>
    </cfRule>
    <cfRule type="cellIs" dxfId="1724" priority="476" stopIfTrue="1" operator="equal">
      <formula>"緑"</formula>
    </cfRule>
    <cfRule type="cellIs" dxfId="1723" priority="477" stopIfTrue="1" operator="equal">
      <formula>"黄"</formula>
    </cfRule>
  </conditionalFormatting>
  <conditionalFormatting sqref="H310:H311">
    <cfRule type="cellIs" dxfId="1722" priority="472" stopIfTrue="1" operator="equal">
      <formula>"茶"</formula>
    </cfRule>
    <cfRule type="cellIs" dxfId="1721" priority="473" stopIfTrue="1" operator="equal">
      <formula>"緑"</formula>
    </cfRule>
    <cfRule type="cellIs" dxfId="1720" priority="474" stopIfTrue="1" operator="equal">
      <formula>"黄"</formula>
    </cfRule>
  </conditionalFormatting>
  <conditionalFormatting sqref="H310:H311">
    <cfRule type="cellIs" dxfId="1719" priority="469" stopIfTrue="1" operator="equal">
      <formula>"茶"</formula>
    </cfRule>
    <cfRule type="cellIs" dxfId="1718" priority="470" stopIfTrue="1" operator="equal">
      <formula>"緑"</formula>
    </cfRule>
    <cfRule type="cellIs" dxfId="1717" priority="471" stopIfTrue="1" operator="equal">
      <formula>"黄"</formula>
    </cfRule>
  </conditionalFormatting>
  <conditionalFormatting sqref="I310">
    <cfRule type="cellIs" dxfId="1716" priority="466" stopIfTrue="1" operator="equal">
      <formula>"茶"</formula>
    </cfRule>
    <cfRule type="cellIs" dxfId="1715" priority="467" stopIfTrue="1" operator="equal">
      <formula>"緑"</formula>
    </cfRule>
    <cfRule type="cellIs" dxfId="1714" priority="468" stopIfTrue="1" operator="equal">
      <formula>"黄"</formula>
    </cfRule>
  </conditionalFormatting>
  <conditionalFormatting sqref="I310">
    <cfRule type="cellIs" dxfId="1713" priority="463" stopIfTrue="1" operator="equal">
      <formula>"茶"</formula>
    </cfRule>
    <cfRule type="cellIs" dxfId="1712" priority="464" stopIfTrue="1" operator="equal">
      <formula>"緑"</formula>
    </cfRule>
    <cfRule type="cellIs" dxfId="1711" priority="465" stopIfTrue="1" operator="equal">
      <formula>"黄"</formula>
    </cfRule>
  </conditionalFormatting>
  <conditionalFormatting sqref="I311">
    <cfRule type="cellIs" dxfId="1710" priority="460" stopIfTrue="1" operator="equal">
      <formula>"茶"</formula>
    </cfRule>
    <cfRule type="cellIs" dxfId="1709" priority="461" stopIfTrue="1" operator="equal">
      <formula>"緑"</formula>
    </cfRule>
    <cfRule type="cellIs" dxfId="1708" priority="462" stopIfTrue="1" operator="equal">
      <formula>"黄"</formula>
    </cfRule>
  </conditionalFormatting>
  <conditionalFormatting sqref="I311">
    <cfRule type="cellIs" dxfId="1707" priority="457" stopIfTrue="1" operator="equal">
      <formula>"茶"</formula>
    </cfRule>
    <cfRule type="cellIs" dxfId="1706" priority="458" stopIfTrue="1" operator="equal">
      <formula>"緑"</formula>
    </cfRule>
    <cfRule type="cellIs" dxfId="1705" priority="459" stopIfTrue="1" operator="equal">
      <formula>"黄"</formula>
    </cfRule>
  </conditionalFormatting>
  <conditionalFormatting sqref="H312">
    <cfRule type="cellIs" dxfId="1704" priority="454" stopIfTrue="1" operator="equal">
      <formula>"茶"</formula>
    </cfRule>
    <cfRule type="cellIs" dxfId="1703" priority="455" stopIfTrue="1" operator="equal">
      <formula>"緑"</formula>
    </cfRule>
    <cfRule type="cellIs" dxfId="1702" priority="456" stopIfTrue="1" operator="equal">
      <formula>"黄"</formula>
    </cfRule>
  </conditionalFormatting>
  <conditionalFormatting sqref="H312">
    <cfRule type="cellIs" dxfId="1701" priority="451" stopIfTrue="1" operator="equal">
      <formula>"茶"</formula>
    </cfRule>
    <cfRule type="cellIs" dxfId="1700" priority="452" stopIfTrue="1" operator="equal">
      <formula>"緑"</formula>
    </cfRule>
    <cfRule type="cellIs" dxfId="1699" priority="453" stopIfTrue="1" operator="equal">
      <formula>"黄"</formula>
    </cfRule>
  </conditionalFormatting>
  <conditionalFormatting sqref="H312:I312">
    <cfRule type="cellIs" dxfId="1698" priority="448" stopIfTrue="1" operator="equal">
      <formula>"茶"</formula>
    </cfRule>
    <cfRule type="cellIs" dxfId="1697" priority="449" stopIfTrue="1" operator="equal">
      <formula>"緑"</formula>
    </cfRule>
    <cfRule type="cellIs" dxfId="1696" priority="450" stopIfTrue="1" operator="equal">
      <formula>"黄"</formula>
    </cfRule>
  </conditionalFormatting>
  <conditionalFormatting sqref="H312:I312">
    <cfRule type="cellIs" dxfId="1695" priority="445" stopIfTrue="1" operator="equal">
      <formula>"茶"</formula>
    </cfRule>
    <cfRule type="cellIs" dxfId="1694" priority="446" stopIfTrue="1" operator="equal">
      <formula>"緑"</formula>
    </cfRule>
    <cfRule type="cellIs" dxfId="1693" priority="447" stopIfTrue="1" operator="equal">
      <formula>"黄"</formula>
    </cfRule>
  </conditionalFormatting>
  <conditionalFormatting sqref="H312:I312">
    <cfRule type="cellIs" dxfId="1692" priority="442" stopIfTrue="1" operator="equal">
      <formula>"茶"</formula>
    </cfRule>
    <cfRule type="cellIs" dxfId="1691" priority="443" stopIfTrue="1" operator="equal">
      <formula>"緑"</formula>
    </cfRule>
    <cfRule type="cellIs" dxfId="1690" priority="444" stopIfTrue="1" operator="equal">
      <formula>"黄"</formula>
    </cfRule>
  </conditionalFormatting>
  <conditionalFormatting sqref="H312:I312">
    <cfRule type="cellIs" dxfId="1689" priority="439" stopIfTrue="1" operator="equal">
      <formula>"茶"</formula>
    </cfRule>
    <cfRule type="cellIs" dxfId="1688" priority="440" stopIfTrue="1" operator="equal">
      <formula>"緑"</formula>
    </cfRule>
    <cfRule type="cellIs" dxfId="1687" priority="441" stopIfTrue="1" operator="equal">
      <formula>"黄"</formula>
    </cfRule>
  </conditionalFormatting>
  <conditionalFormatting sqref="H313">
    <cfRule type="cellIs" dxfId="1686" priority="436" stopIfTrue="1" operator="equal">
      <formula>"茶"</formula>
    </cfRule>
    <cfRule type="cellIs" dxfId="1685" priority="437" stopIfTrue="1" operator="equal">
      <formula>"緑"</formula>
    </cfRule>
    <cfRule type="cellIs" dxfId="1684" priority="438" stopIfTrue="1" operator="equal">
      <formula>"黄"</formula>
    </cfRule>
  </conditionalFormatting>
  <conditionalFormatting sqref="H313">
    <cfRule type="cellIs" dxfId="1683" priority="433" stopIfTrue="1" operator="equal">
      <formula>"茶"</formula>
    </cfRule>
    <cfRule type="cellIs" dxfId="1682" priority="434" stopIfTrue="1" operator="equal">
      <formula>"緑"</formula>
    </cfRule>
    <cfRule type="cellIs" dxfId="1681" priority="435" stopIfTrue="1" operator="equal">
      <formula>"黄"</formula>
    </cfRule>
  </conditionalFormatting>
  <conditionalFormatting sqref="H313">
    <cfRule type="cellIs" dxfId="1680" priority="430" stopIfTrue="1" operator="equal">
      <formula>"茶"</formula>
    </cfRule>
    <cfRule type="cellIs" dxfId="1679" priority="431" stopIfTrue="1" operator="equal">
      <formula>"緑"</formula>
    </cfRule>
    <cfRule type="cellIs" dxfId="1678" priority="432" stopIfTrue="1" operator="equal">
      <formula>"黄"</formula>
    </cfRule>
  </conditionalFormatting>
  <conditionalFormatting sqref="H313">
    <cfRule type="cellIs" dxfId="1677" priority="427" stopIfTrue="1" operator="equal">
      <formula>"茶"</formula>
    </cfRule>
    <cfRule type="cellIs" dxfId="1676" priority="428" stopIfTrue="1" operator="equal">
      <formula>"緑"</formula>
    </cfRule>
    <cfRule type="cellIs" dxfId="1675" priority="429" stopIfTrue="1" operator="equal">
      <formula>"黄"</formula>
    </cfRule>
  </conditionalFormatting>
  <conditionalFormatting sqref="H313">
    <cfRule type="cellIs" dxfId="1674" priority="424" stopIfTrue="1" operator="equal">
      <formula>"茶"</formula>
    </cfRule>
    <cfRule type="cellIs" dxfId="1673" priority="425" stopIfTrue="1" operator="equal">
      <formula>"緑"</formula>
    </cfRule>
    <cfRule type="cellIs" dxfId="1672" priority="426" stopIfTrue="1" operator="equal">
      <formula>"黄"</formula>
    </cfRule>
  </conditionalFormatting>
  <conditionalFormatting sqref="H313">
    <cfRule type="cellIs" dxfId="1671" priority="421" stopIfTrue="1" operator="equal">
      <formula>"茶"</formula>
    </cfRule>
    <cfRule type="cellIs" dxfId="1670" priority="422" stopIfTrue="1" operator="equal">
      <formula>"緑"</formula>
    </cfRule>
    <cfRule type="cellIs" dxfId="1669" priority="423" stopIfTrue="1" operator="equal">
      <formula>"黄"</formula>
    </cfRule>
  </conditionalFormatting>
  <conditionalFormatting sqref="H313:I313">
    <cfRule type="cellIs" dxfId="1668" priority="418" stopIfTrue="1" operator="equal">
      <formula>"茶"</formula>
    </cfRule>
    <cfRule type="cellIs" dxfId="1667" priority="419" stopIfTrue="1" operator="equal">
      <formula>"緑"</formula>
    </cfRule>
    <cfRule type="cellIs" dxfId="1666" priority="420" stopIfTrue="1" operator="equal">
      <formula>"黄"</formula>
    </cfRule>
  </conditionalFormatting>
  <conditionalFormatting sqref="H313:I313">
    <cfRule type="cellIs" dxfId="1665" priority="415" stopIfTrue="1" operator="equal">
      <formula>"茶"</formula>
    </cfRule>
    <cfRule type="cellIs" dxfId="1664" priority="416" stopIfTrue="1" operator="equal">
      <formula>"緑"</formula>
    </cfRule>
    <cfRule type="cellIs" dxfId="1663" priority="417" stopIfTrue="1" operator="equal">
      <formula>"黄"</formula>
    </cfRule>
  </conditionalFormatting>
  <conditionalFormatting sqref="H313:I313">
    <cfRule type="cellIs" dxfId="1662" priority="412" stopIfTrue="1" operator="equal">
      <formula>"茶"</formula>
    </cfRule>
    <cfRule type="cellIs" dxfId="1661" priority="413" stopIfTrue="1" operator="equal">
      <formula>"緑"</formula>
    </cfRule>
    <cfRule type="cellIs" dxfId="1660" priority="414" stopIfTrue="1" operator="equal">
      <formula>"黄"</formula>
    </cfRule>
  </conditionalFormatting>
  <conditionalFormatting sqref="H313:I313">
    <cfRule type="cellIs" dxfId="1659" priority="409" stopIfTrue="1" operator="equal">
      <formula>"茶"</formula>
    </cfRule>
    <cfRule type="cellIs" dxfId="1658" priority="410" stopIfTrue="1" operator="equal">
      <formula>"緑"</formula>
    </cfRule>
    <cfRule type="cellIs" dxfId="1657" priority="411" stopIfTrue="1" operator="equal">
      <formula>"黄"</formula>
    </cfRule>
  </conditionalFormatting>
  <conditionalFormatting sqref="H313:I313">
    <cfRule type="cellIs" dxfId="1656" priority="406" stopIfTrue="1" operator="equal">
      <formula>"茶"</formula>
    </cfRule>
    <cfRule type="cellIs" dxfId="1655" priority="407" stopIfTrue="1" operator="equal">
      <formula>"緑"</formula>
    </cfRule>
    <cfRule type="cellIs" dxfId="1654" priority="408" stopIfTrue="1" operator="equal">
      <formula>"黄"</formula>
    </cfRule>
  </conditionalFormatting>
  <conditionalFormatting sqref="H313:I313">
    <cfRule type="cellIs" dxfId="1653" priority="403" stopIfTrue="1" operator="equal">
      <formula>"茶"</formula>
    </cfRule>
    <cfRule type="cellIs" dxfId="1652" priority="404" stopIfTrue="1" operator="equal">
      <formula>"緑"</formula>
    </cfRule>
    <cfRule type="cellIs" dxfId="1651" priority="405" stopIfTrue="1" operator="equal">
      <formula>"黄"</formula>
    </cfRule>
  </conditionalFormatting>
  <conditionalFormatting sqref="H314:H315">
    <cfRule type="cellIs" dxfId="1650" priority="400" stopIfTrue="1" operator="equal">
      <formula>"茶"</formula>
    </cfRule>
    <cfRule type="cellIs" dxfId="1649" priority="401" stopIfTrue="1" operator="equal">
      <formula>"緑"</formula>
    </cfRule>
    <cfRule type="cellIs" dxfId="1648" priority="402" stopIfTrue="1" operator="equal">
      <formula>"黄"</formula>
    </cfRule>
  </conditionalFormatting>
  <conditionalFormatting sqref="H314:H315">
    <cfRule type="cellIs" dxfId="1647" priority="397" stopIfTrue="1" operator="equal">
      <formula>"茶"</formula>
    </cfRule>
    <cfRule type="cellIs" dxfId="1646" priority="398" stopIfTrue="1" operator="equal">
      <formula>"緑"</formula>
    </cfRule>
    <cfRule type="cellIs" dxfId="1645" priority="399" stopIfTrue="1" operator="equal">
      <formula>"黄"</formula>
    </cfRule>
  </conditionalFormatting>
  <conditionalFormatting sqref="I314">
    <cfRule type="cellIs" dxfId="1644" priority="394" stopIfTrue="1" operator="equal">
      <formula>"茶"</formula>
    </cfRule>
    <cfRule type="cellIs" dxfId="1643" priority="395" stopIfTrue="1" operator="equal">
      <formula>"緑"</formula>
    </cfRule>
    <cfRule type="cellIs" dxfId="1642" priority="396" stopIfTrue="1" operator="equal">
      <formula>"黄"</formula>
    </cfRule>
  </conditionalFormatting>
  <conditionalFormatting sqref="I314">
    <cfRule type="cellIs" dxfId="1641" priority="391" stopIfTrue="1" operator="equal">
      <formula>"茶"</formula>
    </cfRule>
    <cfRule type="cellIs" dxfId="1640" priority="392" stopIfTrue="1" operator="equal">
      <formula>"緑"</formula>
    </cfRule>
    <cfRule type="cellIs" dxfId="1639" priority="393" stopIfTrue="1" operator="equal">
      <formula>"黄"</formula>
    </cfRule>
  </conditionalFormatting>
  <conditionalFormatting sqref="I314">
    <cfRule type="cellIs" dxfId="1638" priority="388" stopIfTrue="1" operator="equal">
      <formula>"茶"</formula>
    </cfRule>
    <cfRule type="cellIs" dxfId="1637" priority="389" stopIfTrue="1" operator="equal">
      <formula>"緑"</formula>
    </cfRule>
    <cfRule type="cellIs" dxfId="1636" priority="390" stopIfTrue="1" operator="equal">
      <formula>"黄"</formula>
    </cfRule>
  </conditionalFormatting>
  <conditionalFormatting sqref="I314">
    <cfRule type="cellIs" dxfId="1635" priority="385" stopIfTrue="1" operator="equal">
      <formula>"茶"</formula>
    </cfRule>
    <cfRule type="cellIs" dxfId="1634" priority="386" stopIfTrue="1" operator="equal">
      <formula>"緑"</formula>
    </cfRule>
    <cfRule type="cellIs" dxfId="1633" priority="387" stopIfTrue="1" operator="equal">
      <formula>"黄"</formula>
    </cfRule>
  </conditionalFormatting>
  <conditionalFormatting sqref="I315">
    <cfRule type="cellIs" dxfId="1632" priority="382" stopIfTrue="1" operator="equal">
      <formula>"茶"</formula>
    </cfRule>
    <cfRule type="cellIs" dxfId="1631" priority="383" stopIfTrue="1" operator="equal">
      <formula>"緑"</formula>
    </cfRule>
    <cfRule type="cellIs" dxfId="1630" priority="384" stopIfTrue="1" operator="equal">
      <formula>"黄"</formula>
    </cfRule>
  </conditionalFormatting>
  <conditionalFormatting sqref="H316">
    <cfRule type="cellIs" dxfId="1629" priority="379" stopIfTrue="1" operator="equal">
      <formula>"茶"</formula>
    </cfRule>
    <cfRule type="cellIs" dxfId="1628" priority="380" stopIfTrue="1" operator="equal">
      <formula>"緑"</formula>
    </cfRule>
    <cfRule type="cellIs" dxfId="1627" priority="381" stopIfTrue="1" operator="equal">
      <formula>"黄"</formula>
    </cfRule>
  </conditionalFormatting>
  <conditionalFormatting sqref="H316">
    <cfRule type="cellIs" dxfId="1626" priority="376" stopIfTrue="1" operator="equal">
      <formula>"茶"</formula>
    </cfRule>
    <cfRule type="cellIs" dxfId="1625" priority="377" stopIfTrue="1" operator="equal">
      <formula>"緑"</formula>
    </cfRule>
    <cfRule type="cellIs" dxfId="1624" priority="378" stopIfTrue="1" operator="equal">
      <formula>"黄"</formula>
    </cfRule>
  </conditionalFormatting>
  <conditionalFormatting sqref="H316:I316">
    <cfRule type="cellIs" dxfId="1623" priority="373" stopIfTrue="1" operator="equal">
      <formula>"茶"</formula>
    </cfRule>
    <cfRule type="cellIs" dxfId="1622" priority="374" stopIfTrue="1" operator="equal">
      <formula>"緑"</formula>
    </cfRule>
    <cfRule type="cellIs" dxfId="1621" priority="375" stopIfTrue="1" operator="equal">
      <formula>"黄"</formula>
    </cfRule>
  </conditionalFormatting>
  <conditionalFormatting sqref="H316:I316">
    <cfRule type="cellIs" dxfId="1620" priority="370" stopIfTrue="1" operator="equal">
      <formula>"茶"</formula>
    </cfRule>
    <cfRule type="cellIs" dxfId="1619" priority="371" stopIfTrue="1" operator="equal">
      <formula>"緑"</formula>
    </cfRule>
    <cfRule type="cellIs" dxfId="1618" priority="372" stopIfTrue="1" operator="equal">
      <formula>"黄"</formula>
    </cfRule>
  </conditionalFormatting>
  <conditionalFormatting sqref="H317">
    <cfRule type="cellIs" dxfId="1617" priority="367" stopIfTrue="1" operator="equal">
      <formula>"茶"</formula>
    </cfRule>
    <cfRule type="cellIs" dxfId="1616" priority="368" stopIfTrue="1" operator="equal">
      <formula>"緑"</formula>
    </cfRule>
    <cfRule type="cellIs" dxfId="1615" priority="369" stopIfTrue="1" operator="equal">
      <formula>"黄"</formula>
    </cfRule>
  </conditionalFormatting>
  <conditionalFormatting sqref="I317">
    <cfRule type="cellIs" dxfId="1614" priority="364" stopIfTrue="1" operator="equal">
      <formula>"茶"</formula>
    </cfRule>
    <cfRule type="cellIs" dxfId="1613" priority="365" stopIfTrue="1" operator="equal">
      <formula>"緑"</formula>
    </cfRule>
    <cfRule type="cellIs" dxfId="1612" priority="366" stopIfTrue="1" operator="equal">
      <formula>"黄"</formula>
    </cfRule>
  </conditionalFormatting>
  <conditionalFormatting sqref="H318:H321">
    <cfRule type="cellIs" dxfId="1611" priority="361" stopIfTrue="1" operator="equal">
      <formula>"茶"</formula>
    </cfRule>
    <cfRule type="cellIs" dxfId="1610" priority="362" stopIfTrue="1" operator="equal">
      <formula>"緑"</formula>
    </cfRule>
    <cfRule type="cellIs" dxfId="1609" priority="363" stopIfTrue="1" operator="equal">
      <formula>"黄"</formula>
    </cfRule>
  </conditionalFormatting>
  <conditionalFormatting sqref="I318">
    <cfRule type="cellIs" dxfId="1608" priority="358" stopIfTrue="1" operator="equal">
      <formula>"茶"</formula>
    </cfRule>
    <cfRule type="cellIs" dxfId="1607" priority="359" stopIfTrue="1" operator="equal">
      <formula>"緑"</formula>
    </cfRule>
    <cfRule type="cellIs" dxfId="1606" priority="360" stopIfTrue="1" operator="equal">
      <formula>"黄"</formula>
    </cfRule>
  </conditionalFormatting>
  <conditionalFormatting sqref="I319">
    <cfRule type="cellIs" dxfId="1605" priority="355" stopIfTrue="1" operator="equal">
      <formula>"茶"</formula>
    </cfRule>
    <cfRule type="cellIs" dxfId="1604" priority="356" stopIfTrue="1" operator="equal">
      <formula>"緑"</formula>
    </cfRule>
    <cfRule type="cellIs" dxfId="1603" priority="357" stopIfTrue="1" operator="equal">
      <formula>"黄"</formula>
    </cfRule>
  </conditionalFormatting>
  <conditionalFormatting sqref="I319">
    <cfRule type="cellIs" dxfId="1602" priority="352" stopIfTrue="1" operator="equal">
      <formula>"茶"</formula>
    </cfRule>
    <cfRule type="cellIs" dxfId="1601" priority="353" stopIfTrue="1" operator="equal">
      <formula>"緑"</formula>
    </cfRule>
    <cfRule type="cellIs" dxfId="1600" priority="354" stopIfTrue="1" operator="equal">
      <formula>"黄"</formula>
    </cfRule>
  </conditionalFormatting>
  <conditionalFormatting sqref="I319:I320">
    <cfRule type="cellIs" dxfId="1599" priority="349" stopIfTrue="1" operator="equal">
      <formula>"茶"</formula>
    </cfRule>
    <cfRule type="cellIs" dxfId="1598" priority="350" stopIfTrue="1" operator="equal">
      <formula>"緑"</formula>
    </cfRule>
    <cfRule type="cellIs" dxfId="1597" priority="351" stopIfTrue="1" operator="equal">
      <formula>"黄"</formula>
    </cfRule>
  </conditionalFormatting>
  <conditionalFormatting sqref="I319:I320">
    <cfRule type="cellIs" dxfId="1596" priority="346" stopIfTrue="1" operator="equal">
      <formula>"茶"</formula>
    </cfRule>
    <cfRule type="cellIs" dxfId="1595" priority="347" stopIfTrue="1" operator="equal">
      <formula>"緑"</formula>
    </cfRule>
    <cfRule type="cellIs" dxfId="1594" priority="348" stopIfTrue="1" operator="equal">
      <formula>"黄"</formula>
    </cfRule>
  </conditionalFormatting>
  <conditionalFormatting sqref="I321">
    <cfRule type="cellIs" dxfId="1593" priority="343" stopIfTrue="1" operator="equal">
      <formula>"茶"</formula>
    </cfRule>
    <cfRule type="cellIs" dxfId="1592" priority="344" stopIfTrue="1" operator="equal">
      <formula>"緑"</formula>
    </cfRule>
    <cfRule type="cellIs" dxfId="1591" priority="345" stopIfTrue="1" operator="equal">
      <formula>"黄"</formula>
    </cfRule>
  </conditionalFormatting>
  <conditionalFormatting sqref="I322">
    <cfRule type="cellIs" dxfId="1590" priority="340" stopIfTrue="1" operator="equal">
      <formula>"茶"</formula>
    </cfRule>
    <cfRule type="cellIs" dxfId="1589" priority="341" stopIfTrue="1" operator="equal">
      <formula>"緑"</formula>
    </cfRule>
    <cfRule type="cellIs" dxfId="1588" priority="342" stopIfTrue="1" operator="equal">
      <formula>"黄"</formula>
    </cfRule>
  </conditionalFormatting>
  <conditionalFormatting sqref="I322:I323">
    <cfRule type="cellIs" dxfId="1587" priority="337" stopIfTrue="1" operator="equal">
      <formula>"茶"</formula>
    </cfRule>
    <cfRule type="cellIs" dxfId="1586" priority="338" stopIfTrue="1" operator="equal">
      <formula>"緑"</formula>
    </cfRule>
    <cfRule type="cellIs" dxfId="1585" priority="339" stopIfTrue="1" operator="equal">
      <formula>"黄"</formula>
    </cfRule>
  </conditionalFormatting>
  <conditionalFormatting sqref="H322">
    <cfRule type="cellIs" dxfId="1584" priority="334" stopIfTrue="1" operator="equal">
      <formula>"茶"</formula>
    </cfRule>
    <cfRule type="cellIs" dxfId="1583" priority="335" stopIfTrue="1" operator="equal">
      <formula>"緑"</formula>
    </cfRule>
    <cfRule type="cellIs" dxfId="1582" priority="336" stopIfTrue="1" operator="equal">
      <formula>"黄"</formula>
    </cfRule>
  </conditionalFormatting>
  <conditionalFormatting sqref="H322">
    <cfRule type="cellIs" dxfId="1581" priority="331" stopIfTrue="1" operator="equal">
      <formula>"茶"</formula>
    </cfRule>
    <cfRule type="cellIs" dxfId="1580" priority="332" stopIfTrue="1" operator="equal">
      <formula>"緑"</formula>
    </cfRule>
    <cfRule type="cellIs" dxfId="1579" priority="333" stopIfTrue="1" operator="equal">
      <formula>"黄"</formula>
    </cfRule>
  </conditionalFormatting>
  <conditionalFormatting sqref="H322:H323">
    <cfRule type="cellIs" dxfId="1578" priority="328" stopIfTrue="1" operator="equal">
      <formula>"茶"</formula>
    </cfRule>
    <cfRule type="cellIs" dxfId="1577" priority="329" stopIfTrue="1" operator="equal">
      <formula>"緑"</formula>
    </cfRule>
    <cfRule type="cellIs" dxfId="1576" priority="330" stopIfTrue="1" operator="equal">
      <formula>"黄"</formula>
    </cfRule>
  </conditionalFormatting>
  <conditionalFormatting sqref="H322:H323">
    <cfRule type="cellIs" dxfId="1575" priority="325" stopIfTrue="1" operator="equal">
      <formula>"茶"</formula>
    </cfRule>
    <cfRule type="cellIs" dxfId="1574" priority="326" stopIfTrue="1" operator="equal">
      <formula>"緑"</formula>
    </cfRule>
    <cfRule type="cellIs" dxfId="1573" priority="327" stopIfTrue="1" operator="equal">
      <formula>"黄"</formula>
    </cfRule>
  </conditionalFormatting>
  <conditionalFormatting sqref="H324">
    <cfRule type="cellIs" dxfId="1572" priority="322" stopIfTrue="1" operator="equal">
      <formula>"茶"</formula>
    </cfRule>
    <cfRule type="cellIs" dxfId="1571" priority="323" stopIfTrue="1" operator="equal">
      <formula>"緑"</formula>
    </cfRule>
    <cfRule type="cellIs" dxfId="1570" priority="324" stopIfTrue="1" operator="equal">
      <formula>"黄"</formula>
    </cfRule>
  </conditionalFormatting>
  <conditionalFormatting sqref="H325">
    <cfRule type="cellIs" dxfId="1569" priority="319" stopIfTrue="1" operator="equal">
      <formula>"茶"</formula>
    </cfRule>
    <cfRule type="cellIs" dxfId="1568" priority="320" stopIfTrue="1" operator="equal">
      <formula>"緑"</formula>
    </cfRule>
    <cfRule type="cellIs" dxfId="1567" priority="321" stopIfTrue="1" operator="equal">
      <formula>"黄"</formula>
    </cfRule>
  </conditionalFormatting>
  <conditionalFormatting sqref="I324">
    <cfRule type="cellIs" dxfId="1566" priority="316" stopIfTrue="1" operator="equal">
      <formula>"茶"</formula>
    </cfRule>
    <cfRule type="cellIs" dxfId="1565" priority="317" stopIfTrue="1" operator="equal">
      <formula>"緑"</formula>
    </cfRule>
    <cfRule type="cellIs" dxfId="1564" priority="318" stopIfTrue="1" operator="equal">
      <formula>"黄"</formula>
    </cfRule>
  </conditionalFormatting>
  <conditionalFormatting sqref="I325:I326">
    <cfRule type="cellIs" dxfId="1563" priority="313" stopIfTrue="1" operator="equal">
      <formula>"茶"</formula>
    </cfRule>
    <cfRule type="cellIs" dxfId="1562" priority="314" stopIfTrue="1" operator="equal">
      <formula>"緑"</formula>
    </cfRule>
    <cfRule type="cellIs" dxfId="1561" priority="315" stopIfTrue="1" operator="equal">
      <formula>"黄"</formula>
    </cfRule>
  </conditionalFormatting>
  <conditionalFormatting sqref="I325:I326">
    <cfRule type="cellIs" dxfId="1560" priority="310" stopIfTrue="1" operator="equal">
      <formula>"茶"</formula>
    </cfRule>
    <cfRule type="cellIs" dxfId="1559" priority="311" stopIfTrue="1" operator="equal">
      <formula>"緑"</formula>
    </cfRule>
    <cfRule type="cellIs" dxfId="1558" priority="312" stopIfTrue="1" operator="equal">
      <formula>"黄"</formula>
    </cfRule>
  </conditionalFormatting>
  <conditionalFormatting sqref="I325:I326">
    <cfRule type="cellIs" dxfId="1557" priority="307" stopIfTrue="1" operator="equal">
      <formula>"茶"</formula>
    </cfRule>
    <cfRule type="cellIs" dxfId="1556" priority="308" stopIfTrue="1" operator="equal">
      <formula>"緑"</formula>
    </cfRule>
    <cfRule type="cellIs" dxfId="1555" priority="309" stopIfTrue="1" operator="equal">
      <formula>"黄"</formula>
    </cfRule>
  </conditionalFormatting>
  <conditionalFormatting sqref="I325:I326">
    <cfRule type="cellIs" dxfId="1554" priority="304" stopIfTrue="1" operator="equal">
      <formula>"茶"</formula>
    </cfRule>
    <cfRule type="cellIs" dxfId="1553" priority="305" stopIfTrue="1" operator="equal">
      <formula>"緑"</formula>
    </cfRule>
    <cfRule type="cellIs" dxfId="1552" priority="306" stopIfTrue="1" operator="equal">
      <formula>"黄"</formula>
    </cfRule>
  </conditionalFormatting>
  <conditionalFormatting sqref="I325:I326">
    <cfRule type="cellIs" dxfId="1551" priority="301" stopIfTrue="1" operator="equal">
      <formula>"茶"</formula>
    </cfRule>
    <cfRule type="cellIs" dxfId="1550" priority="302" stopIfTrue="1" operator="equal">
      <formula>"緑"</formula>
    </cfRule>
    <cfRule type="cellIs" dxfId="1549" priority="303" stopIfTrue="1" operator="equal">
      <formula>"黄"</formula>
    </cfRule>
  </conditionalFormatting>
  <conditionalFormatting sqref="I325:I326">
    <cfRule type="cellIs" dxfId="1548" priority="298" stopIfTrue="1" operator="equal">
      <formula>"茶"</formula>
    </cfRule>
    <cfRule type="cellIs" dxfId="1547" priority="299" stopIfTrue="1" operator="equal">
      <formula>"緑"</formula>
    </cfRule>
    <cfRule type="cellIs" dxfId="1546" priority="300" stopIfTrue="1" operator="equal">
      <formula>"黄"</formula>
    </cfRule>
  </conditionalFormatting>
  <conditionalFormatting sqref="H326">
    <cfRule type="cellIs" dxfId="1545" priority="295" stopIfTrue="1" operator="equal">
      <formula>"茶"</formula>
    </cfRule>
    <cfRule type="cellIs" dxfId="1544" priority="296" stopIfTrue="1" operator="equal">
      <formula>"緑"</formula>
    </cfRule>
    <cfRule type="cellIs" dxfId="1543" priority="297" stopIfTrue="1" operator="equal">
      <formula>"黄"</formula>
    </cfRule>
  </conditionalFormatting>
  <conditionalFormatting sqref="H327">
    <cfRule type="cellIs" dxfId="1542" priority="292" stopIfTrue="1" operator="equal">
      <formula>"茶"</formula>
    </cfRule>
    <cfRule type="cellIs" dxfId="1541" priority="293" stopIfTrue="1" operator="equal">
      <formula>"緑"</formula>
    </cfRule>
    <cfRule type="cellIs" dxfId="1540" priority="294" stopIfTrue="1" operator="equal">
      <formula>"黄"</formula>
    </cfRule>
  </conditionalFormatting>
  <conditionalFormatting sqref="H327:I327">
    <cfRule type="cellIs" dxfId="1539" priority="289" stopIfTrue="1" operator="equal">
      <formula>"茶"</formula>
    </cfRule>
    <cfRule type="cellIs" dxfId="1538" priority="290" stopIfTrue="1" operator="equal">
      <formula>"緑"</formula>
    </cfRule>
    <cfRule type="cellIs" dxfId="1537" priority="291" stopIfTrue="1" operator="equal">
      <formula>"黄"</formula>
    </cfRule>
  </conditionalFormatting>
  <conditionalFormatting sqref="H328">
    <cfRule type="cellIs" dxfId="1536" priority="286" stopIfTrue="1" operator="equal">
      <formula>"茶"</formula>
    </cfRule>
    <cfRule type="cellIs" dxfId="1535" priority="287" stopIfTrue="1" operator="equal">
      <formula>"緑"</formula>
    </cfRule>
    <cfRule type="cellIs" dxfId="1534" priority="288" stopIfTrue="1" operator="equal">
      <formula>"黄"</formula>
    </cfRule>
  </conditionalFormatting>
  <conditionalFormatting sqref="H328:H331">
    <cfRule type="cellIs" dxfId="1533" priority="283" stopIfTrue="1" operator="equal">
      <formula>"茶"</formula>
    </cfRule>
    <cfRule type="cellIs" dxfId="1532" priority="284" stopIfTrue="1" operator="equal">
      <formula>"緑"</formula>
    </cfRule>
    <cfRule type="cellIs" dxfId="1531" priority="285" stopIfTrue="1" operator="equal">
      <formula>"黄"</formula>
    </cfRule>
  </conditionalFormatting>
  <conditionalFormatting sqref="I328">
    <cfRule type="cellIs" dxfId="1530" priority="280" stopIfTrue="1" operator="equal">
      <formula>"茶"</formula>
    </cfRule>
    <cfRule type="cellIs" dxfId="1529" priority="281" stopIfTrue="1" operator="equal">
      <formula>"緑"</formula>
    </cfRule>
    <cfRule type="cellIs" dxfId="1528" priority="282" stopIfTrue="1" operator="equal">
      <formula>"黄"</formula>
    </cfRule>
  </conditionalFormatting>
  <conditionalFormatting sqref="I328">
    <cfRule type="cellIs" dxfId="1527" priority="277" stopIfTrue="1" operator="equal">
      <formula>"茶"</formula>
    </cfRule>
    <cfRule type="cellIs" dxfId="1526" priority="278" stopIfTrue="1" operator="equal">
      <formula>"緑"</formula>
    </cfRule>
    <cfRule type="cellIs" dxfId="1525" priority="279" stopIfTrue="1" operator="equal">
      <formula>"黄"</formula>
    </cfRule>
  </conditionalFormatting>
  <conditionalFormatting sqref="I328:I329">
    <cfRule type="cellIs" dxfId="1524" priority="274" stopIfTrue="1" operator="equal">
      <formula>"茶"</formula>
    </cfRule>
    <cfRule type="cellIs" dxfId="1523" priority="275" stopIfTrue="1" operator="equal">
      <formula>"緑"</formula>
    </cfRule>
    <cfRule type="cellIs" dxfId="1522" priority="276" stopIfTrue="1" operator="equal">
      <formula>"黄"</formula>
    </cfRule>
  </conditionalFormatting>
  <conditionalFormatting sqref="I328:I329">
    <cfRule type="cellIs" dxfId="1521" priority="271" stopIfTrue="1" operator="equal">
      <formula>"茶"</formula>
    </cfRule>
    <cfRule type="cellIs" dxfId="1520" priority="272" stopIfTrue="1" operator="equal">
      <formula>"緑"</formula>
    </cfRule>
    <cfRule type="cellIs" dxfId="1519" priority="273" stopIfTrue="1" operator="equal">
      <formula>"黄"</formula>
    </cfRule>
  </conditionalFormatting>
  <conditionalFormatting sqref="I330">
    <cfRule type="cellIs" dxfId="1518" priority="268" stopIfTrue="1" operator="equal">
      <formula>"茶"</formula>
    </cfRule>
    <cfRule type="cellIs" dxfId="1517" priority="269" stopIfTrue="1" operator="equal">
      <formula>"緑"</formula>
    </cfRule>
    <cfRule type="cellIs" dxfId="1516" priority="270" stopIfTrue="1" operator="equal">
      <formula>"黄"</formula>
    </cfRule>
  </conditionalFormatting>
  <conditionalFormatting sqref="I331:I332">
    <cfRule type="cellIs" dxfId="1515" priority="265" stopIfTrue="1" operator="equal">
      <formula>"茶"</formula>
    </cfRule>
    <cfRule type="cellIs" dxfId="1514" priority="266" stopIfTrue="1" operator="equal">
      <formula>"緑"</formula>
    </cfRule>
    <cfRule type="cellIs" dxfId="1513" priority="267" stopIfTrue="1" operator="equal">
      <formula>"黄"</formula>
    </cfRule>
  </conditionalFormatting>
  <conditionalFormatting sqref="I331:I332">
    <cfRule type="cellIs" dxfId="1512" priority="262" stopIfTrue="1" operator="equal">
      <formula>"茶"</formula>
    </cfRule>
    <cfRule type="cellIs" dxfId="1511" priority="263" stopIfTrue="1" operator="equal">
      <formula>"緑"</formula>
    </cfRule>
    <cfRule type="cellIs" dxfId="1510" priority="264" stopIfTrue="1" operator="equal">
      <formula>"黄"</formula>
    </cfRule>
  </conditionalFormatting>
  <conditionalFormatting sqref="H332">
    <cfRule type="cellIs" dxfId="1509" priority="259" stopIfTrue="1" operator="equal">
      <formula>"茶"</formula>
    </cfRule>
    <cfRule type="cellIs" dxfId="1508" priority="260" stopIfTrue="1" operator="equal">
      <formula>"緑"</formula>
    </cfRule>
    <cfRule type="cellIs" dxfId="1507" priority="261" stopIfTrue="1" operator="equal">
      <formula>"黄"</formula>
    </cfRule>
  </conditionalFormatting>
  <conditionalFormatting sqref="H332">
    <cfRule type="cellIs" dxfId="1506" priority="256" stopIfTrue="1" operator="equal">
      <formula>"茶"</formula>
    </cfRule>
    <cfRule type="cellIs" dxfId="1505" priority="257" stopIfTrue="1" operator="equal">
      <formula>"緑"</formula>
    </cfRule>
    <cfRule type="cellIs" dxfId="1504" priority="258" stopIfTrue="1" operator="equal">
      <formula>"黄"</formula>
    </cfRule>
  </conditionalFormatting>
  <conditionalFormatting sqref="H332:H333">
    <cfRule type="cellIs" dxfId="1503" priority="253" stopIfTrue="1" operator="equal">
      <formula>"茶"</formula>
    </cfRule>
    <cfRule type="cellIs" dxfId="1502" priority="254" stopIfTrue="1" operator="equal">
      <formula>"緑"</formula>
    </cfRule>
    <cfRule type="cellIs" dxfId="1501" priority="255" stopIfTrue="1" operator="equal">
      <formula>"黄"</formula>
    </cfRule>
  </conditionalFormatting>
  <conditionalFormatting sqref="H332:H333">
    <cfRule type="cellIs" dxfId="1500" priority="250" stopIfTrue="1" operator="equal">
      <formula>"茶"</formula>
    </cfRule>
    <cfRule type="cellIs" dxfId="1499" priority="251" stopIfTrue="1" operator="equal">
      <formula>"緑"</formula>
    </cfRule>
    <cfRule type="cellIs" dxfId="1498" priority="252" stopIfTrue="1" operator="equal">
      <formula>"黄"</formula>
    </cfRule>
  </conditionalFormatting>
  <conditionalFormatting sqref="I333">
    <cfRule type="cellIs" dxfId="1497" priority="247" stopIfTrue="1" operator="equal">
      <formula>"茶"</formula>
    </cfRule>
    <cfRule type="cellIs" dxfId="1496" priority="248" stopIfTrue="1" operator="equal">
      <formula>"緑"</formula>
    </cfRule>
    <cfRule type="cellIs" dxfId="1495" priority="249" stopIfTrue="1" operator="equal">
      <formula>"黄"</formula>
    </cfRule>
  </conditionalFormatting>
  <conditionalFormatting sqref="H334">
    <cfRule type="cellIs" dxfId="1494" priority="244" stopIfTrue="1" operator="equal">
      <formula>"茶"</formula>
    </cfRule>
    <cfRule type="cellIs" dxfId="1493" priority="245" stopIfTrue="1" operator="equal">
      <formula>"緑"</formula>
    </cfRule>
    <cfRule type="cellIs" dxfId="1492" priority="246" stopIfTrue="1" operator="equal">
      <formula>"黄"</formula>
    </cfRule>
  </conditionalFormatting>
  <conditionalFormatting sqref="H334:H335">
    <cfRule type="cellIs" dxfId="1491" priority="241" stopIfTrue="1" operator="equal">
      <formula>"茶"</formula>
    </cfRule>
    <cfRule type="cellIs" dxfId="1490" priority="242" stopIfTrue="1" operator="equal">
      <formula>"緑"</formula>
    </cfRule>
    <cfRule type="cellIs" dxfId="1489" priority="243" stopIfTrue="1" operator="equal">
      <formula>"黄"</formula>
    </cfRule>
  </conditionalFormatting>
  <conditionalFormatting sqref="I334">
    <cfRule type="cellIs" dxfId="1488" priority="238" stopIfTrue="1" operator="equal">
      <formula>"茶"</formula>
    </cfRule>
    <cfRule type="cellIs" dxfId="1487" priority="239" stopIfTrue="1" operator="equal">
      <formula>"緑"</formula>
    </cfRule>
    <cfRule type="cellIs" dxfId="1486" priority="240" stopIfTrue="1" operator="equal">
      <formula>"黄"</formula>
    </cfRule>
  </conditionalFormatting>
  <conditionalFormatting sqref="I334">
    <cfRule type="cellIs" dxfId="1485" priority="235" stopIfTrue="1" operator="equal">
      <formula>"茶"</formula>
    </cfRule>
    <cfRule type="cellIs" dxfId="1484" priority="236" stopIfTrue="1" operator="equal">
      <formula>"緑"</formula>
    </cfRule>
    <cfRule type="cellIs" dxfId="1483" priority="237" stopIfTrue="1" operator="equal">
      <formula>"黄"</formula>
    </cfRule>
  </conditionalFormatting>
  <conditionalFormatting sqref="I334:I335">
    <cfRule type="cellIs" dxfId="1482" priority="232" stopIfTrue="1" operator="equal">
      <formula>"茶"</formula>
    </cfRule>
    <cfRule type="cellIs" dxfId="1481" priority="233" stopIfTrue="1" operator="equal">
      <formula>"緑"</formula>
    </cfRule>
    <cfRule type="cellIs" dxfId="1480" priority="234" stopIfTrue="1" operator="equal">
      <formula>"黄"</formula>
    </cfRule>
  </conditionalFormatting>
  <conditionalFormatting sqref="I334:I335">
    <cfRule type="cellIs" dxfId="1479" priority="229" stopIfTrue="1" operator="equal">
      <formula>"茶"</formula>
    </cfRule>
    <cfRule type="cellIs" dxfId="1478" priority="230" stopIfTrue="1" operator="equal">
      <formula>"緑"</formula>
    </cfRule>
    <cfRule type="cellIs" dxfId="1477" priority="231" stopIfTrue="1" operator="equal">
      <formula>"黄"</formula>
    </cfRule>
  </conditionalFormatting>
  <conditionalFormatting sqref="H336">
    <cfRule type="cellIs" dxfId="1476" priority="226" stopIfTrue="1" operator="equal">
      <formula>"茶"</formula>
    </cfRule>
    <cfRule type="cellIs" dxfId="1475" priority="227" stopIfTrue="1" operator="equal">
      <formula>"緑"</formula>
    </cfRule>
    <cfRule type="cellIs" dxfId="1474" priority="228" stopIfTrue="1" operator="equal">
      <formula>"黄"</formula>
    </cfRule>
  </conditionalFormatting>
  <conditionalFormatting sqref="H336:I336">
    <cfRule type="cellIs" dxfId="1473" priority="223" stopIfTrue="1" operator="equal">
      <formula>"茶"</formula>
    </cfRule>
    <cfRule type="cellIs" dxfId="1472" priority="224" stopIfTrue="1" operator="equal">
      <formula>"緑"</formula>
    </cfRule>
    <cfRule type="cellIs" dxfId="1471" priority="225" stopIfTrue="1" operator="equal">
      <formula>"黄"</formula>
    </cfRule>
  </conditionalFormatting>
  <conditionalFormatting sqref="H336:I336 H337">
    <cfRule type="cellIs" dxfId="1470" priority="220" stopIfTrue="1" operator="equal">
      <formula>"茶"</formula>
    </cfRule>
    <cfRule type="cellIs" dxfId="1469" priority="221" stopIfTrue="1" operator="equal">
      <formula>"緑"</formula>
    </cfRule>
    <cfRule type="cellIs" dxfId="1468" priority="222" stopIfTrue="1" operator="equal">
      <formula>"黄"</formula>
    </cfRule>
  </conditionalFormatting>
  <conditionalFormatting sqref="I337">
    <cfRule type="cellIs" dxfId="1467" priority="217" stopIfTrue="1" operator="equal">
      <formula>"茶"</formula>
    </cfRule>
    <cfRule type="cellIs" dxfId="1466" priority="218" stopIfTrue="1" operator="equal">
      <formula>"緑"</formula>
    </cfRule>
    <cfRule type="cellIs" dxfId="1465" priority="219" stopIfTrue="1" operator="equal">
      <formula>"黄"</formula>
    </cfRule>
  </conditionalFormatting>
  <conditionalFormatting sqref="I337">
    <cfRule type="cellIs" dxfId="1464" priority="214" stopIfTrue="1" operator="equal">
      <formula>"茶"</formula>
    </cfRule>
    <cfRule type="cellIs" dxfId="1463" priority="215" stopIfTrue="1" operator="equal">
      <formula>"緑"</formula>
    </cfRule>
    <cfRule type="cellIs" dxfId="1462" priority="216" stopIfTrue="1" operator="equal">
      <formula>"黄"</formula>
    </cfRule>
  </conditionalFormatting>
  <conditionalFormatting sqref="I337">
    <cfRule type="cellIs" dxfId="1461" priority="211" stopIfTrue="1" operator="equal">
      <formula>"茶"</formula>
    </cfRule>
    <cfRule type="cellIs" dxfId="1460" priority="212" stopIfTrue="1" operator="equal">
      <formula>"緑"</formula>
    </cfRule>
    <cfRule type="cellIs" dxfId="1459" priority="213" stopIfTrue="1" operator="equal">
      <formula>"黄"</formula>
    </cfRule>
  </conditionalFormatting>
  <conditionalFormatting sqref="I337">
    <cfRule type="cellIs" dxfId="1458" priority="208" stopIfTrue="1" operator="equal">
      <formula>"茶"</formula>
    </cfRule>
    <cfRule type="cellIs" dxfId="1457" priority="209" stopIfTrue="1" operator="equal">
      <formula>"緑"</formula>
    </cfRule>
    <cfRule type="cellIs" dxfId="1456" priority="210" stopIfTrue="1" operator="equal">
      <formula>"黄"</formula>
    </cfRule>
  </conditionalFormatting>
  <conditionalFormatting sqref="I337">
    <cfRule type="cellIs" dxfId="1455" priority="205" stopIfTrue="1" operator="equal">
      <formula>"茶"</formula>
    </cfRule>
    <cfRule type="cellIs" dxfId="1454" priority="206" stopIfTrue="1" operator="equal">
      <formula>"緑"</formula>
    </cfRule>
    <cfRule type="cellIs" dxfId="1453" priority="207" stopIfTrue="1" operator="equal">
      <formula>"黄"</formula>
    </cfRule>
  </conditionalFormatting>
  <conditionalFormatting sqref="I337">
    <cfRule type="cellIs" dxfId="1452" priority="202" stopIfTrue="1" operator="equal">
      <formula>"茶"</formula>
    </cfRule>
    <cfRule type="cellIs" dxfId="1451" priority="203" stopIfTrue="1" operator="equal">
      <formula>"緑"</formula>
    </cfRule>
    <cfRule type="cellIs" dxfId="1450" priority="204" stopIfTrue="1" operator="equal">
      <formula>"黄"</formula>
    </cfRule>
  </conditionalFormatting>
  <conditionalFormatting sqref="I338">
    <cfRule type="cellIs" dxfId="1449" priority="199" stopIfTrue="1" operator="equal">
      <formula>"茶"</formula>
    </cfRule>
    <cfRule type="cellIs" dxfId="1448" priority="200" stopIfTrue="1" operator="equal">
      <formula>"緑"</formula>
    </cfRule>
    <cfRule type="cellIs" dxfId="1447" priority="201" stopIfTrue="1" operator="equal">
      <formula>"黄"</formula>
    </cfRule>
  </conditionalFormatting>
  <conditionalFormatting sqref="I338">
    <cfRule type="cellIs" dxfId="1446" priority="196" stopIfTrue="1" operator="equal">
      <formula>"茶"</formula>
    </cfRule>
    <cfRule type="cellIs" dxfId="1445" priority="197" stopIfTrue="1" operator="equal">
      <formula>"緑"</formula>
    </cfRule>
    <cfRule type="cellIs" dxfId="1444" priority="198" stopIfTrue="1" operator="equal">
      <formula>"黄"</formula>
    </cfRule>
  </conditionalFormatting>
  <conditionalFormatting sqref="I338">
    <cfRule type="cellIs" dxfId="1443" priority="193" stopIfTrue="1" operator="equal">
      <formula>"茶"</formula>
    </cfRule>
    <cfRule type="cellIs" dxfId="1442" priority="194" stopIfTrue="1" operator="equal">
      <formula>"緑"</formula>
    </cfRule>
    <cfRule type="cellIs" dxfId="1441" priority="195" stopIfTrue="1" operator="equal">
      <formula>"黄"</formula>
    </cfRule>
  </conditionalFormatting>
  <conditionalFormatting sqref="I338">
    <cfRule type="cellIs" dxfId="1440" priority="190" stopIfTrue="1" operator="equal">
      <formula>"茶"</formula>
    </cfRule>
    <cfRule type="cellIs" dxfId="1439" priority="191" stopIfTrue="1" operator="equal">
      <formula>"緑"</formula>
    </cfRule>
    <cfRule type="cellIs" dxfId="1438" priority="192" stopIfTrue="1" operator="equal">
      <formula>"黄"</formula>
    </cfRule>
  </conditionalFormatting>
  <conditionalFormatting sqref="I338">
    <cfRule type="cellIs" dxfId="1437" priority="187" stopIfTrue="1" operator="equal">
      <formula>"茶"</formula>
    </cfRule>
    <cfRule type="cellIs" dxfId="1436" priority="188" stopIfTrue="1" operator="equal">
      <formula>"緑"</formula>
    </cfRule>
    <cfRule type="cellIs" dxfId="1435" priority="189" stopIfTrue="1" operator="equal">
      <formula>"黄"</formula>
    </cfRule>
  </conditionalFormatting>
  <conditionalFormatting sqref="I338">
    <cfRule type="cellIs" dxfId="1434" priority="184" stopIfTrue="1" operator="equal">
      <formula>"茶"</formula>
    </cfRule>
    <cfRule type="cellIs" dxfId="1433" priority="185" stopIfTrue="1" operator="equal">
      <formula>"緑"</formula>
    </cfRule>
    <cfRule type="cellIs" dxfId="1432" priority="186" stopIfTrue="1" operator="equal">
      <formula>"黄"</formula>
    </cfRule>
  </conditionalFormatting>
  <conditionalFormatting sqref="H338">
    <cfRule type="cellIs" dxfId="1431" priority="181" stopIfTrue="1" operator="equal">
      <formula>"茶"</formula>
    </cfRule>
    <cfRule type="cellIs" dxfId="1430" priority="182" stopIfTrue="1" operator="equal">
      <formula>"緑"</formula>
    </cfRule>
    <cfRule type="cellIs" dxfId="1429" priority="183" stopIfTrue="1" operator="equal">
      <formula>"黄"</formula>
    </cfRule>
  </conditionalFormatting>
  <conditionalFormatting sqref="H338:H341">
    <cfRule type="cellIs" dxfId="1428" priority="178" stopIfTrue="1" operator="equal">
      <formula>"茶"</formula>
    </cfRule>
    <cfRule type="cellIs" dxfId="1427" priority="179" stopIfTrue="1" operator="equal">
      <formula>"緑"</formula>
    </cfRule>
    <cfRule type="cellIs" dxfId="1426" priority="180" stopIfTrue="1" operator="equal">
      <formula>"黄"</formula>
    </cfRule>
  </conditionalFormatting>
  <conditionalFormatting sqref="I339">
    <cfRule type="cellIs" dxfId="1425" priority="175" stopIfTrue="1" operator="equal">
      <formula>"茶"</formula>
    </cfRule>
    <cfRule type="cellIs" dxfId="1424" priority="176" stopIfTrue="1" operator="equal">
      <formula>"緑"</formula>
    </cfRule>
    <cfRule type="cellIs" dxfId="1423" priority="177" stopIfTrue="1" operator="equal">
      <formula>"黄"</formula>
    </cfRule>
  </conditionalFormatting>
  <conditionalFormatting sqref="I339">
    <cfRule type="cellIs" dxfId="1422" priority="172" stopIfTrue="1" operator="equal">
      <formula>"茶"</formula>
    </cfRule>
    <cfRule type="cellIs" dxfId="1421" priority="173" stopIfTrue="1" operator="equal">
      <formula>"緑"</formula>
    </cfRule>
    <cfRule type="cellIs" dxfId="1420" priority="174" stopIfTrue="1" operator="equal">
      <formula>"黄"</formula>
    </cfRule>
  </conditionalFormatting>
  <conditionalFormatting sqref="I339">
    <cfRule type="cellIs" dxfId="1419" priority="169" stopIfTrue="1" operator="equal">
      <formula>"茶"</formula>
    </cfRule>
    <cfRule type="cellIs" dxfId="1418" priority="170" stopIfTrue="1" operator="equal">
      <formula>"緑"</formula>
    </cfRule>
    <cfRule type="cellIs" dxfId="1417" priority="171" stopIfTrue="1" operator="equal">
      <formula>"黄"</formula>
    </cfRule>
  </conditionalFormatting>
  <conditionalFormatting sqref="I340">
    <cfRule type="cellIs" dxfId="1416" priority="166" stopIfTrue="1" operator="equal">
      <formula>"茶"</formula>
    </cfRule>
    <cfRule type="cellIs" dxfId="1415" priority="167" stopIfTrue="1" operator="equal">
      <formula>"緑"</formula>
    </cfRule>
    <cfRule type="cellIs" dxfId="1414" priority="168" stopIfTrue="1" operator="equal">
      <formula>"黄"</formula>
    </cfRule>
  </conditionalFormatting>
  <conditionalFormatting sqref="I340">
    <cfRule type="cellIs" dxfId="1413" priority="163" stopIfTrue="1" operator="equal">
      <formula>"茶"</formula>
    </cfRule>
    <cfRule type="cellIs" dxfId="1412" priority="164" stopIfTrue="1" operator="equal">
      <formula>"緑"</formula>
    </cfRule>
    <cfRule type="cellIs" dxfId="1411" priority="165" stopIfTrue="1" operator="equal">
      <formula>"黄"</formula>
    </cfRule>
  </conditionalFormatting>
  <conditionalFormatting sqref="I341">
    <cfRule type="cellIs" dxfId="1410" priority="160" stopIfTrue="1" operator="equal">
      <formula>"茶"</formula>
    </cfRule>
    <cfRule type="cellIs" dxfId="1409" priority="161" stopIfTrue="1" operator="equal">
      <formula>"緑"</formula>
    </cfRule>
    <cfRule type="cellIs" dxfId="1408" priority="162" stopIfTrue="1" operator="equal">
      <formula>"黄"</formula>
    </cfRule>
  </conditionalFormatting>
  <conditionalFormatting sqref="I341">
    <cfRule type="cellIs" dxfId="1407" priority="157" stopIfTrue="1" operator="equal">
      <formula>"茶"</formula>
    </cfRule>
    <cfRule type="cellIs" dxfId="1406" priority="158" stopIfTrue="1" operator="equal">
      <formula>"緑"</formula>
    </cfRule>
    <cfRule type="cellIs" dxfId="1405" priority="159" stopIfTrue="1" operator="equal">
      <formula>"黄"</formula>
    </cfRule>
  </conditionalFormatting>
  <conditionalFormatting sqref="H342">
    <cfRule type="cellIs" dxfId="1404" priority="154" stopIfTrue="1" operator="equal">
      <formula>"茶"</formula>
    </cfRule>
    <cfRule type="cellIs" dxfId="1403" priority="155" stopIfTrue="1" operator="equal">
      <formula>"緑"</formula>
    </cfRule>
    <cfRule type="cellIs" dxfId="1402" priority="156" stopIfTrue="1" operator="equal">
      <formula>"黄"</formula>
    </cfRule>
  </conditionalFormatting>
  <conditionalFormatting sqref="H342">
    <cfRule type="cellIs" dxfId="1401" priority="151" stopIfTrue="1" operator="equal">
      <formula>"茶"</formula>
    </cfRule>
    <cfRule type="cellIs" dxfId="1400" priority="152" stopIfTrue="1" operator="equal">
      <formula>"緑"</formula>
    </cfRule>
    <cfRule type="cellIs" dxfId="1399" priority="153" stopIfTrue="1" operator="equal">
      <formula>"黄"</formula>
    </cfRule>
  </conditionalFormatting>
  <conditionalFormatting sqref="H343">
    <cfRule type="cellIs" dxfId="1398" priority="148" stopIfTrue="1" operator="equal">
      <formula>"茶"</formula>
    </cfRule>
    <cfRule type="cellIs" dxfId="1397" priority="149" stopIfTrue="1" operator="equal">
      <formula>"緑"</formula>
    </cfRule>
    <cfRule type="cellIs" dxfId="1396" priority="150" stopIfTrue="1" operator="equal">
      <formula>"黄"</formula>
    </cfRule>
  </conditionalFormatting>
  <conditionalFormatting sqref="H343">
    <cfRule type="cellIs" dxfId="1395" priority="145" stopIfTrue="1" operator="equal">
      <formula>"茶"</formula>
    </cfRule>
    <cfRule type="cellIs" dxfId="1394" priority="146" stopIfTrue="1" operator="equal">
      <formula>"緑"</formula>
    </cfRule>
    <cfRule type="cellIs" dxfId="1393" priority="147" stopIfTrue="1" operator="equal">
      <formula>"黄"</formula>
    </cfRule>
  </conditionalFormatting>
  <conditionalFormatting sqref="I342">
    <cfRule type="cellIs" dxfId="1392" priority="142" stopIfTrue="1" operator="equal">
      <formula>"茶"</formula>
    </cfRule>
    <cfRule type="cellIs" dxfId="1391" priority="143" stopIfTrue="1" operator="equal">
      <formula>"緑"</formula>
    </cfRule>
    <cfRule type="cellIs" dxfId="1390" priority="144" stopIfTrue="1" operator="equal">
      <formula>"黄"</formula>
    </cfRule>
  </conditionalFormatting>
  <conditionalFormatting sqref="I342">
    <cfRule type="cellIs" dxfId="1389" priority="139" stopIfTrue="1" operator="equal">
      <formula>"茶"</formula>
    </cfRule>
    <cfRule type="cellIs" dxfId="1388" priority="140" stopIfTrue="1" operator="equal">
      <formula>"緑"</formula>
    </cfRule>
    <cfRule type="cellIs" dxfId="1387" priority="141" stopIfTrue="1" operator="equal">
      <formula>"黄"</formula>
    </cfRule>
  </conditionalFormatting>
  <conditionalFormatting sqref="I343">
    <cfRule type="cellIs" dxfId="1386" priority="136" stopIfTrue="1" operator="equal">
      <formula>"茶"</formula>
    </cfRule>
    <cfRule type="cellIs" dxfId="1385" priority="137" stopIfTrue="1" operator="equal">
      <formula>"緑"</formula>
    </cfRule>
    <cfRule type="cellIs" dxfId="1384" priority="138" stopIfTrue="1" operator="equal">
      <formula>"黄"</formula>
    </cfRule>
  </conditionalFormatting>
  <conditionalFormatting sqref="I343">
    <cfRule type="cellIs" dxfId="1383" priority="133" stopIfTrue="1" operator="equal">
      <formula>"茶"</formula>
    </cfRule>
    <cfRule type="cellIs" dxfId="1382" priority="134" stopIfTrue="1" operator="equal">
      <formula>"緑"</formula>
    </cfRule>
    <cfRule type="cellIs" dxfId="1381" priority="135" stopIfTrue="1" operator="equal">
      <formula>"黄"</formula>
    </cfRule>
  </conditionalFormatting>
  <conditionalFormatting sqref="I344">
    <cfRule type="cellIs" dxfId="1380" priority="130" stopIfTrue="1" operator="equal">
      <formula>"茶"</formula>
    </cfRule>
    <cfRule type="cellIs" dxfId="1379" priority="131" stopIfTrue="1" operator="equal">
      <formula>"緑"</formula>
    </cfRule>
    <cfRule type="cellIs" dxfId="1378" priority="132" stopIfTrue="1" operator="equal">
      <formula>"黄"</formula>
    </cfRule>
  </conditionalFormatting>
  <conditionalFormatting sqref="I344">
    <cfRule type="cellIs" dxfId="1377" priority="127" stopIfTrue="1" operator="equal">
      <formula>"茶"</formula>
    </cfRule>
    <cfRule type="cellIs" dxfId="1376" priority="128" stopIfTrue="1" operator="equal">
      <formula>"緑"</formula>
    </cfRule>
    <cfRule type="cellIs" dxfId="1375" priority="129" stopIfTrue="1" operator="equal">
      <formula>"黄"</formula>
    </cfRule>
  </conditionalFormatting>
  <conditionalFormatting sqref="H344">
    <cfRule type="cellIs" dxfId="1374" priority="124" stopIfTrue="1" operator="equal">
      <formula>"茶"</formula>
    </cfRule>
    <cfRule type="cellIs" dxfId="1373" priority="125" stopIfTrue="1" operator="equal">
      <formula>"緑"</formula>
    </cfRule>
    <cfRule type="cellIs" dxfId="1372" priority="126" stopIfTrue="1" operator="equal">
      <formula>"黄"</formula>
    </cfRule>
  </conditionalFormatting>
  <conditionalFormatting sqref="H344:H345">
    <cfRule type="cellIs" dxfId="1371" priority="121" stopIfTrue="1" operator="equal">
      <formula>"茶"</formula>
    </cfRule>
    <cfRule type="cellIs" dxfId="1370" priority="122" stopIfTrue="1" operator="equal">
      <formula>"緑"</formula>
    </cfRule>
    <cfRule type="cellIs" dxfId="1369" priority="123" stopIfTrue="1" operator="equal">
      <formula>"黄"</formula>
    </cfRule>
  </conditionalFormatting>
  <conditionalFormatting sqref="I345">
    <cfRule type="cellIs" dxfId="1368" priority="118" stopIfTrue="1" operator="equal">
      <formula>"茶"</formula>
    </cfRule>
    <cfRule type="cellIs" dxfId="1367" priority="119" stopIfTrue="1" operator="equal">
      <formula>"緑"</formula>
    </cfRule>
    <cfRule type="cellIs" dxfId="1366" priority="120" stopIfTrue="1" operator="equal">
      <formula>"黄"</formula>
    </cfRule>
  </conditionalFormatting>
  <conditionalFormatting sqref="I345">
    <cfRule type="cellIs" dxfId="1365" priority="115" stopIfTrue="1" operator="equal">
      <formula>"茶"</formula>
    </cfRule>
    <cfRule type="cellIs" dxfId="1364" priority="116" stopIfTrue="1" operator="equal">
      <formula>"緑"</formula>
    </cfRule>
    <cfRule type="cellIs" dxfId="1363" priority="117" stopIfTrue="1" operator="equal">
      <formula>"黄"</formula>
    </cfRule>
  </conditionalFormatting>
  <conditionalFormatting sqref="I345 H346">
    <cfRule type="cellIs" dxfId="1362" priority="112" stopIfTrue="1" operator="equal">
      <formula>"茶"</formula>
    </cfRule>
    <cfRule type="cellIs" dxfId="1361" priority="113" stopIfTrue="1" operator="equal">
      <formula>"緑"</formula>
    </cfRule>
    <cfRule type="cellIs" dxfId="1360" priority="114" stopIfTrue="1" operator="equal">
      <formula>"黄"</formula>
    </cfRule>
  </conditionalFormatting>
  <conditionalFormatting sqref="I345 H346">
    <cfRule type="cellIs" dxfId="1359" priority="109" stopIfTrue="1" operator="equal">
      <formula>"茶"</formula>
    </cfRule>
    <cfRule type="cellIs" dxfId="1358" priority="110" stopIfTrue="1" operator="equal">
      <formula>"緑"</formula>
    </cfRule>
    <cfRule type="cellIs" dxfId="1357" priority="111" stopIfTrue="1" operator="equal">
      <formula>"黄"</formula>
    </cfRule>
  </conditionalFormatting>
  <conditionalFormatting sqref="H347">
    <cfRule type="cellIs" dxfId="1356" priority="106" stopIfTrue="1" operator="equal">
      <formula>"茶"</formula>
    </cfRule>
    <cfRule type="cellIs" dxfId="1355" priority="107" stopIfTrue="1" operator="equal">
      <formula>"緑"</formula>
    </cfRule>
    <cfRule type="cellIs" dxfId="1354" priority="108" stopIfTrue="1" operator="equal">
      <formula>"黄"</formula>
    </cfRule>
  </conditionalFormatting>
  <conditionalFormatting sqref="H347">
    <cfRule type="cellIs" dxfId="1353" priority="103" stopIfTrue="1" operator="equal">
      <formula>"茶"</formula>
    </cfRule>
    <cfRule type="cellIs" dxfId="1352" priority="104" stopIfTrue="1" operator="equal">
      <formula>"緑"</formula>
    </cfRule>
    <cfRule type="cellIs" dxfId="1351" priority="105" stopIfTrue="1" operator="equal">
      <formula>"黄"</formula>
    </cfRule>
  </conditionalFormatting>
  <conditionalFormatting sqref="I346">
    <cfRule type="cellIs" dxfId="1350" priority="100" stopIfTrue="1" operator="equal">
      <formula>"茶"</formula>
    </cfRule>
    <cfRule type="cellIs" dxfId="1349" priority="101" stopIfTrue="1" operator="equal">
      <formula>"緑"</formula>
    </cfRule>
    <cfRule type="cellIs" dxfId="1348" priority="102" stopIfTrue="1" operator="equal">
      <formula>"黄"</formula>
    </cfRule>
  </conditionalFormatting>
  <conditionalFormatting sqref="I346">
    <cfRule type="cellIs" dxfId="1347" priority="97" stopIfTrue="1" operator="equal">
      <formula>"茶"</formula>
    </cfRule>
    <cfRule type="cellIs" dxfId="1346" priority="98" stopIfTrue="1" operator="equal">
      <formula>"緑"</formula>
    </cfRule>
    <cfRule type="cellIs" dxfId="1345" priority="99" stopIfTrue="1" operator="equal">
      <formula>"黄"</formula>
    </cfRule>
  </conditionalFormatting>
  <conditionalFormatting sqref="I347">
    <cfRule type="cellIs" dxfId="1344" priority="94" stopIfTrue="1" operator="equal">
      <formula>"茶"</formula>
    </cfRule>
    <cfRule type="cellIs" dxfId="1343" priority="95" stopIfTrue="1" operator="equal">
      <formula>"緑"</formula>
    </cfRule>
    <cfRule type="cellIs" dxfId="1342" priority="96" stopIfTrue="1" operator="equal">
      <formula>"黄"</formula>
    </cfRule>
  </conditionalFormatting>
  <conditionalFormatting sqref="I347">
    <cfRule type="cellIs" dxfId="1341" priority="91" stopIfTrue="1" operator="equal">
      <formula>"茶"</formula>
    </cfRule>
    <cfRule type="cellIs" dxfId="1340" priority="92" stopIfTrue="1" operator="equal">
      <formula>"緑"</formula>
    </cfRule>
    <cfRule type="cellIs" dxfId="1339" priority="93" stopIfTrue="1" operator="equal">
      <formula>"黄"</formula>
    </cfRule>
  </conditionalFormatting>
  <conditionalFormatting sqref="I347 H348:H349">
    <cfRule type="cellIs" dxfId="1338" priority="88" stopIfTrue="1" operator="equal">
      <formula>"茶"</formula>
    </cfRule>
    <cfRule type="cellIs" dxfId="1337" priority="89" stopIfTrue="1" operator="equal">
      <formula>"緑"</formula>
    </cfRule>
    <cfRule type="cellIs" dxfId="1336" priority="90" stopIfTrue="1" operator="equal">
      <formula>"黄"</formula>
    </cfRule>
  </conditionalFormatting>
  <conditionalFormatting sqref="I347 H348:H349">
    <cfRule type="cellIs" dxfId="1335" priority="85" stopIfTrue="1" operator="equal">
      <formula>"茶"</formula>
    </cfRule>
    <cfRule type="cellIs" dxfId="1334" priority="86" stopIfTrue="1" operator="equal">
      <formula>"緑"</formula>
    </cfRule>
    <cfRule type="cellIs" dxfId="1333" priority="87" stopIfTrue="1" operator="equal">
      <formula>"黄"</formula>
    </cfRule>
  </conditionalFormatting>
  <conditionalFormatting sqref="I348">
    <cfRule type="cellIs" dxfId="1332" priority="82" stopIfTrue="1" operator="equal">
      <formula>"茶"</formula>
    </cfRule>
    <cfRule type="cellIs" dxfId="1331" priority="83" stopIfTrue="1" operator="equal">
      <formula>"緑"</formula>
    </cfRule>
    <cfRule type="cellIs" dxfId="1330" priority="84" stopIfTrue="1" operator="equal">
      <formula>"黄"</formula>
    </cfRule>
  </conditionalFormatting>
  <conditionalFormatting sqref="I348">
    <cfRule type="cellIs" dxfId="1329" priority="79" stopIfTrue="1" operator="equal">
      <formula>"茶"</formula>
    </cfRule>
    <cfRule type="cellIs" dxfId="1328" priority="80" stopIfTrue="1" operator="equal">
      <formula>"緑"</formula>
    </cfRule>
    <cfRule type="cellIs" dxfId="1327" priority="81" stopIfTrue="1" operator="equal">
      <formula>"黄"</formula>
    </cfRule>
  </conditionalFormatting>
  <conditionalFormatting sqref="I349">
    <cfRule type="cellIs" dxfId="1326" priority="76" stopIfTrue="1" operator="equal">
      <formula>"茶"</formula>
    </cfRule>
    <cfRule type="cellIs" dxfId="1325" priority="77" stopIfTrue="1" operator="equal">
      <formula>"緑"</formula>
    </cfRule>
    <cfRule type="cellIs" dxfId="1324" priority="78" stopIfTrue="1" operator="equal">
      <formula>"黄"</formula>
    </cfRule>
  </conditionalFormatting>
  <conditionalFormatting sqref="I349">
    <cfRule type="cellIs" dxfId="1323" priority="73" stopIfTrue="1" operator="equal">
      <formula>"茶"</formula>
    </cfRule>
    <cfRule type="cellIs" dxfId="1322" priority="74" stopIfTrue="1" operator="equal">
      <formula>"緑"</formula>
    </cfRule>
    <cfRule type="cellIs" dxfId="1321" priority="75" stopIfTrue="1" operator="equal">
      <formula>"黄"</formula>
    </cfRule>
  </conditionalFormatting>
  <conditionalFormatting sqref="I349">
    <cfRule type="cellIs" dxfId="1320" priority="70" stopIfTrue="1" operator="equal">
      <formula>"茶"</formula>
    </cfRule>
    <cfRule type="cellIs" dxfId="1319" priority="71" stopIfTrue="1" operator="equal">
      <formula>"緑"</formula>
    </cfRule>
    <cfRule type="cellIs" dxfId="1318" priority="72" stopIfTrue="1" operator="equal">
      <formula>"黄"</formula>
    </cfRule>
  </conditionalFormatting>
  <conditionalFormatting sqref="I349">
    <cfRule type="cellIs" dxfId="1317" priority="67" stopIfTrue="1" operator="equal">
      <formula>"茶"</formula>
    </cfRule>
    <cfRule type="cellIs" dxfId="1316" priority="68" stopIfTrue="1" operator="equal">
      <formula>"緑"</formula>
    </cfRule>
    <cfRule type="cellIs" dxfId="1315" priority="69" stopIfTrue="1" operator="equal">
      <formula>"黄"</formula>
    </cfRule>
  </conditionalFormatting>
  <conditionalFormatting sqref="I349">
    <cfRule type="cellIs" dxfId="1314" priority="64" stopIfTrue="1" operator="equal">
      <formula>"茶"</formula>
    </cfRule>
    <cfRule type="cellIs" dxfId="1313" priority="65" stopIfTrue="1" operator="equal">
      <formula>"緑"</formula>
    </cfRule>
    <cfRule type="cellIs" dxfId="1312" priority="66" stopIfTrue="1" operator="equal">
      <formula>"黄"</formula>
    </cfRule>
  </conditionalFormatting>
  <conditionalFormatting sqref="I349">
    <cfRule type="cellIs" dxfId="1311" priority="61" stopIfTrue="1" operator="equal">
      <formula>"茶"</formula>
    </cfRule>
    <cfRule type="cellIs" dxfId="1310" priority="62" stopIfTrue="1" operator="equal">
      <formula>"緑"</formula>
    </cfRule>
    <cfRule type="cellIs" dxfId="1309" priority="63" stopIfTrue="1" operator="equal">
      <formula>"黄"</formula>
    </cfRule>
  </conditionalFormatting>
  <conditionalFormatting sqref="H350">
    <cfRule type="cellIs" dxfId="1308" priority="58" stopIfTrue="1" operator="equal">
      <formula>"茶"</formula>
    </cfRule>
    <cfRule type="cellIs" dxfId="1307" priority="59" stopIfTrue="1" operator="equal">
      <formula>"緑"</formula>
    </cfRule>
    <cfRule type="cellIs" dxfId="1306" priority="60" stopIfTrue="1" operator="equal">
      <formula>"黄"</formula>
    </cfRule>
  </conditionalFormatting>
  <conditionalFormatting sqref="H350">
    <cfRule type="cellIs" dxfId="1305" priority="55" stopIfTrue="1" operator="equal">
      <formula>"茶"</formula>
    </cfRule>
    <cfRule type="cellIs" dxfId="1304" priority="56" stopIfTrue="1" operator="equal">
      <formula>"緑"</formula>
    </cfRule>
    <cfRule type="cellIs" dxfId="1303" priority="57" stopIfTrue="1" operator="equal">
      <formula>"黄"</formula>
    </cfRule>
  </conditionalFormatting>
  <conditionalFormatting sqref="I350">
    <cfRule type="cellIs" dxfId="1302" priority="52" stopIfTrue="1" operator="equal">
      <formula>"茶"</formula>
    </cfRule>
    <cfRule type="cellIs" dxfId="1301" priority="53" stopIfTrue="1" operator="equal">
      <formula>"緑"</formula>
    </cfRule>
    <cfRule type="cellIs" dxfId="1300" priority="54" stopIfTrue="1" operator="equal">
      <formula>"黄"</formula>
    </cfRule>
  </conditionalFormatting>
  <conditionalFormatting sqref="I350">
    <cfRule type="cellIs" dxfId="1299" priority="49" stopIfTrue="1" operator="equal">
      <formula>"茶"</formula>
    </cfRule>
    <cfRule type="cellIs" dxfId="1298" priority="50" stopIfTrue="1" operator="equal">
      <formula>"緑"</formula>
    </cfRule>
    <cfRule type="cellIs" dxfId="1297" priority="51" stopIfTrue="1" operator="equal">
      <formula>"黄"</formula>
    </cfRule>
  </conditionalFormatting>
  <conditionalFormatting sqref="I350">
    <cfRule type="cellIs" dxfId="1296" priority="46" stopIfTrue="1" operator="equal">
      <formula>"茶"</formula>
    </cfRule>
    <cfRule type="cellIs" dxfId="1295" priority="47" stopIfTrue="1" operator="equal">
      <formula>"緑"</formula>
    </cfRule>
    <cfRule type="cellIs" dxfId="1294" priority="48" stopIfTrue="1" operator="equal">
      <formula>"黄"</formula>
    </cfRule>
  </conditionalFormatting>
  <conditionalFormatting sqref="I350">
    <cfRule type="cellIs" dxfId="1293" priority="43" stopIfTrue="1" operator="equal">
      <formula>"茶"</formula>
    </cfRule>
    <cfRule type="cellIs" dxfId="1292" priority="44" stopIfTrue="1" operator="equal">
      <formula>"緑"</formula>
    </cfRule>
    <cfRule type="cellIs" dxfId="1291" priority="45" stopIfTrue="1" operator="equal">
      <formula>"黄"</formula>
    </cfRule>
  </conditionalFormatting>
  <conditionalFormatting sqref="I350">
    <cfRule type="cellIs" dxfId="1290" priority="40" stopIfTrue="1" operator="equal">
      <formula>"茶"</formula>
    </cfRule>
    <cfRule type="cellIs" dxfId="1289" priority="41" stopIfTrue="1" operator="equal">
      <formula>"緑"</formula>
    </cfRule>
    <cfRule type="cellIs" dxfId="1288" priority="42" stopIfTrue="1" operator="equal">
      <formula>"黄"</formula>
    </cfRule>
  </conditionalFormatting>
  <conditionalFormatting sqref="I350">
    <cfRule type="cellIs" dxfId="1287" priority="37" stopIfTrue="1" operator="equal">
      <formula>"茶"</formula>
    </cfRule>
    <cfRule type="cellIs" dxfId="1286" priority="38" stopIfTrue="1" operator="equal">
      <formula>"緑"</formula>
    </cfRule>
    <cfRule type="cellIs" dxfId="1285" priority="39" stopIfTrue="1" operator="equal">
      <formula>"黄"</formula>
    </cfRule>
  </conditionalFormatting>
  <conditionalFormatting sqref="H351">
    <cfRule type="cellIs" dxfId="1284" priority="34" stopIfTrue="1" operator="equal">
      <formula>"茶"</formula>
    </cfRule>
    <cfRule type="cellIs" dxfId="1283" priority="35" stopIfTrue="1" operator="equal">
      <formula>"緑"</formula>
    </cfRule>
    <cfRule type="cellIs" dxfId="1282" priority="36" stopIfTrue="1" operator="equal">
      <formula>"黄"</formula>
    </cfRule>
  </conditionalFormatting>
  <conditionalFormatting sqref="H351">
    <cfRule type="cellIs" dxfId="1281" priority="31" stopIfTrue="1" operator="equal">
      <formula>"茶"</formula>
    </cfRule>
    <cfRule type="cellIs" dxfId="1280" priority="32" stopIfTrue="1" operator="equal">
      <formula>"緑"</formula>
    </cfRule>
    <cfRule type="cellIs" dxfId="1279" priority="33" stopIfTrue="1" operator="equal">
      <formula>"黄"</formula>
    </cfRule>
  </conditionalFormatting>
  <conditionalFormatting sqref="I351">
    <cfRule type="cellIs" dxfId="1278" priority="28" stopIfTrue="1" operator="equal">
      <formula>"茶"</formula>
    </cfRule>
    <cfRule type="cellIs" dxfId="1277" priority="29" stopIfTrue="1" operator="equal">
      <formula>"緑"</formula>
    </cfRule>
    <cfRule type="cellIs" dxfId="1276" priority="30" stopIfTrue="1" operator="equal">
      <formula>"黄"</formula>
    </cfRule>
  </conditionalFormatting>
  <conditionalFormatting sqref="I351">
    <cfRule type="cellIs" dxfId="1275" priority="25" stopIfTrue="1" operator="equal">
      <formula>"茶"</formula>
    </cfRule>
    <cfRule type="cellIs" dxfId="1274" priority="26" stopIfTrue="1" operator="equal">
      <formula>"緑"</formula>
    </cfRule>
    <cfRule type="cellIs" dxfId="1273" priority="27" stopIfTrue="1" operator="equal">
      <formula>"黄"</formula>
    </cfRule>
  </conditionalFormatting>
  <conditionalFormatting sqref="H352">
    <cfRule type="cellIs" dxfId="1272" priority="22" stopIfTrue="1" operator="equal">
      <formula>"茶"</formula>
    </cfRule>
    <cfRule type="cellIs" dxfId="1271" priority="23" stopIfTrue="1" operator="equal">
      <formula>"緑"</formula>
    </cfRule>
    <cfRule type="cellIs" dxfId="1270" priority="24" stopIfTrue="1" operator="equal">
      <formula>"黄"</formula>
    </cfRule>
  </conditionalFormatting>
  <conditionalFormatting sqref="H352">
    <cfRule type="cellIs" dxfId="1269" priority="19" stopIfTrue="1" operator="equal">
      <formula>"茶"</formula>
    </cfRule>
    <cfRule type="cellIs" dxfId="1268" priority="20" stopIfTrue="1" operator="equal">
      <formula>"緑"</formula>
    </cfRule>
    <cfRule type="cellIs" dxfId="1267" priority="21" stopIfTrue="1" operator="equal">
      <formula>"黄"</formula>
    </cfRule>
  </conditionalFormatting>
  <conditionalFormatting sqref="H352:I352">
    <cfRule type="cellIs" dxfId="1266" priority="16" stopIfTrue="1" operator="equal">
      <formula>"茶"</formula>
    </cfRule>
    <cfRule type="cellIs" dxfId="1265" priority="17" stopIfTrue="1" operator="equal">
      <formula>"緑"</formula>
    </cfRule>
    <cfRule type="cellIs" dxfId="1264" priority="18" stopIfTrue="1" operator="equal">
      <formula>"黄"</formula>
    </cfRule>
  </conditionalFormatting>
  <conditionalFormatting sqref="H352:I352">
    <cfRule type="cellIs" dxfId="1263" priority="13" stopIfTrue="1" operator="equal">
      <formula>"茶"</formula>
    </cfRule>
    <cfRule type="cellIs" dxfId="1262" priority="14" stopIfTrue="1" operator="equal">
      <formula>"緑"</formula>
    </cfRule>
    <cfRule type="cellIs" dxfId="1261" priority="15" stopIfTrue="1" operator="equal">
      <formula>"黄"</formula>
    </cfRule>
  </conditionalFormatting>
  <conditionalFormatting sqref="H352:I352 H353">
    <cfRule type="cellIs" dxfId="1260" priority="10" stopIfTrue="1" operator="equal">
      <formula>"茶"</formula>
    </cfRule>
    <cfRule type="cellIs" dxfId="1259" priority="11" stopIfTrue="1" operator="equal">
      <formula>"緑"</formula>
    </cfRule>
    <cfRule type="cellIs" dxfId="1258" priority="12" stopIfTrue="1" operator="equal">
      <formula>"黄"</formula>
    </cfRule>
  </conditionalFormatting>
  <conditionalFormatting sqref="H352:I352 H353">
    <cfRule type="cellIs" dxfId="1257" priority="7" stopIfTrue="1" operator="equal">
      <formula>"茶"</formula>
    </cfRule>
    <cfRule type="cellIs" dxfId="1256" priority="8" stopIfTrue="1" operator="equal">
      <formula>"緑"</formula>
    </cfRule>
    <cfRule type="cellIs" dxfId="1255" priority="9" stopIfTrue="1" operator="equal">
      <formula>"黄"</formula>
    </cfRule>
  </conditionalFormatting>
  <conditionalFormatting sqref="H352:I353">
    <cfRule type="cellIs" dxfId="1254" priority="4" stopIfTrue="1" operator="equal">
      <formula>"茶"</formula>
    </cfRule>
    <cfRule type="cellIs" dxfId="1253" priority="5" stopIfTrue="1" operator="equal">
      <formula>"緑"</formula>
    </cfRule>
    <cfRule type="cellIs" dxfId="1252" priority="6" stopIfTrue="1" operator="equal">
      <formula>"黄"</formula>
    </cfRule>
  </conditionalFormatting>
  <conditionalFormatting sqref="H352:I353">
    <cfRule type="cellIs" dxfId="1251" priority="1" stopIfTrue="1" operator="equal">
      <formula>"茶"</formula>
    </cfRule>
    <cfRule type="cellIs" dxfId="1250" priority="2" stopIfTrue="1" operator="equal">
      <formula>"緑"</formula>
    </cfRule>
    <cfRule type="cellIs" dxfId="1249" priority="3" stopIfTrue="1" operator="equal">
      <formula>"黄"</formula>
    </cfRule>
  </conditionalFormatting>
  <pageMargins left="0.7" right="0.7" top="0.75" bottom="0.75" header="0.3" footer="0.3"/>
  <ignoredErrors>
    <ignoredError sqref="K8:R353" calculatedColumn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02"/>
  <sheetViews>
    <sheetView workbookViewId="0">
      <selection activeCell="A2" sqref="A2"/>
    </sheetView>
  </sheetViews>
  <sheetFormatPr defaultRowHeight="16.5" customHeight="1"/>
  <cols>
    <col min="1" max="1" width="2.375" customWidth="1"/>
    <col min="2" max="2" width="14.625" style="227" customWidth="1"/>
    <col min="3" max="3" width="19.875" style="38" bestFit="1" customWidth="1"/>
    <col min="4" max="4" width="14.625" style="227" customWidth="1"/>
    <col min="5" max="5" width="20.875" style="38" bestFit="1" customWidth="1"/>
    <col min="6" max="6" width="14.625" style="227" customWidth="1"/>
    <col min="7" max="7" width="18.875" style="38" bestFit="1" customWidth="1"/>
    <col min="8" max="8" width="14.625" style="227" customWidth="1"/>
    <col min="9" max="9" width="19.25" style="38" bestFit="1" customWidth="1"/>
    <col min="10" max="10" width="14.625" style="227" customWidth="1"/>
    <col min="11" max="11" width="18.625" style="38" bestFit="1" customWidth="1"/>
  </cols>
  <sheetData>
    <row r="1" spans="2:11" ht="16.5" customHeight="1">
      <c r="B1" s="1" t="s">
        <v>988</v>
      </c>
    </row>
    <row r="3" spans="2:11" ht="16.5" customHeight="1">
      <c r="B3" s="102" t="s">
        <v>2511</v>
      </c>
    </row>
    <row r="4" spans="2:11" ht="16.5" customHeight="1" thickBot="1"/>
    <row r="5" spans="2:11" ht="16.5" customHeight="1">
      <c r="B5" s="422" t="s">
        <v>989</v>
      </c>
      <c r="C5" s="423"/>
      <c r="D5" s="422" t="s">
        <v>990</v>
      </c>
      <c r="E5" s="423"/>
      <c r="F5" s="422" t="s">
        <v>2919</v>
      </c>
      <c r="G5" s="423"/>
      <c r="H5" s="422" t="s">
        <v>2920</v>
      </c>
      <c r="I5" s="423"/>
      <c r="J5" s="424" t="s">
        <v>991</v>
      </c>
      <c r="K5" s="425"/>
    </row>
    <row r="6" spans="2:11" ht="16.5" customHeight="1">
      <c r="B6" s="40" t="s">
        <v>2916</v>
      </c>
      <c r="C6" s="41" t="s">
        <v>994</v>
      </c>
      <c r="D6" s="40" t="s">
        <v>993</v>
      </c>
      <c r="E6" s="41" t="s">
        <v>994</v>
      </c>
      <c r="F6" s="40" t="s">
        <v>993</v>
      </c>
      <c r="G6" s="41" t="s">
        <v>994</v>
      </c>
      <c r="H6" s="40" t="s">
        <v>2916</v>
      </c>
      <c r="I6" s="41" t="s">
        <v>994</v>
      </c>
      <c r="J6" s="40" t="s">
        <v>993</v>
      </c>
      <c r="K6" s="41" t="s">
        <v>994</v>
      </c>
    </row>
    <row r="7" spans="2:11" ht="16.5" customHeight="1">
      <c r="B7" s="42" t="s">
        <v>995</v>
      </c>
      <c r="C7" s="43" t="s">
        <v>743</v>
      </c>
      <c r="D7" s="42" t="s">
        <v>996</v>
      </c>
      <c r="E7" s="44" t="s">
        <v>747</v>
      </c>
      <c r="F7" s="42" t="s">
        <v>2760</v>
      </c>
      <c r="G7" s="44" t="s">
        <v>733</v>
      </c>
      <c r="H7" s="42" t="s">
        <v>997</v>
      </c>
      <c r="I7" s="44" t="s">
        <v>795</v>
      </c>
      <c r="J7" s="42" t="s">
        <v>1003</v>
      </c>
      <c r="K7" s="44" t="s">
        <v>759</v>
      </c>
    </row>
    <row r="8" spans="2:11" ht="16.5" customHeight="1">
      <c r="B8" s="42" t="s">
        <v>1000</v>
      </c>
      <c r="C8" s="43" t="s">
        <v>745</v>
      </c>
      <c r="D8" s="42" t="s">
        <v>1001</v>
      </c>
      <c r="E8" s="44" t="s">
        <v>749</v>
      </c>
      <c r="F8" s="42" t="s">
        <v>2770</v>
      </c>
      <c r="G8" s="44" t="s">
        <v>734</v>
      </c>
      <c r="H8" s="42" t="s">
        <v>1002</v>
      </c>
      <c r="I8" s="44" t="s">
        <v>811</v>
      </c>
      <c r="J8" s="42" t="s">
        <v>998</v>
      </c>
      <c r="K8" s="44" t="s">
        <v>775</v>
      </c>
    </row>
    <row r="9" spans="2:11" ht="16.5" customHeight="1">
      <c r="B9" s="42" t="s">
        <v>2766</v>
      </c>
      <c r="C9" s="43" t="s">
        <v>746</v>
      </c>
      <c r="D9" s="42" t="s">
        <v>1006</v>
      </c>
      <c r="E9" s="44" t="s">
        <v>751</v>
      </c>
      <c r="F9" s="42" t="s">
        <v>2798</v>
      </c>
      <c r="G9" s="44" t="s">
        <v>735</v>
      </c>
      <c r="H9" s="42" t="s">
        <v>2756</v>
      </c>
      <c r="I9" s="44" t="s">
        <v>833</v>
      </c>
      <c r="J9" s="42" t="s">
        <v>1008</v>
      </c>
      <c r="K9" s="44" t="s">
        <v>2396</v>
      </c>
    </row>
    <row r="10" spans="2:11" ht="16.5" customHeight="1">
      <c r="B10" s="42" t="s">
        <v>1005</v>
      </c>
      <c r="C10" s="43" t="s">
        <v>753</v>
      </c>
      <c r="D10" s="42" t="s">
        <v>1011</v>
      </c>
      <c r="E10" s="44" t="s">
        <v>752</v>
      </c>
      <c r="F10" s="42" t="s">
        <v>1082</v>
      </c>
      <c r="G10" s="44" t="s">
        <v>736</v>
      </c>
      <c r="H10" s="42" t="s">
        <v>1007</v>
      </c>
      <c r="I10" s="44" t="s">
        <v>849</v>
      </c>
      <c r="J10" s="42" t="s">
        <v>1013</v>
      </c>
      <c r="K10" s="44" t="s">
        <v>794</v>
      </c>
    </row>
    <row r="11" spans="2:11" ht="16.5" customHeight="1">
      <c r="B11" s="42" t="s">
        <v>1010</v>
      </c>
      <c r="C11" s="43" t="s">
        <v>754</v>
      </c>
      <c r="D11" s="42" t="s">
        <v>1016</v>
      </c>
      <c r="E11" s="44" t="s">
        <v>758</v>
      </c>
      <c r="F11" s="42" t="s">
        <v>1087</v>
      </c>
      <c r="G11" s="44" t="s">
        <v>737</v>
      </c>
      <c r="H11" s="42" t="s">
        <v>1012</v>
      </c>
      <c r="I11" s="44" t="s">
        <v>856</v>
      </c>
      <c r="J11" s="42" t="s">
        <v>1018</v>
      </c>
      <c r="K11" s="44" t="s">
        <v>801</v>
      </c>
    </row>
    <row r="12" spans="2:11" ht="16.5" customHeight="1">
      <c r="B12" s="42" t="s">
        <v>1015</v>
      </c>
      <c r="C12" s="43" t="s">
        <v>755</v>
      </c>
      <c r="D12" s="42" t="s">
        <v>2805</v>
      </c>
      <c r="E12" s="44" t="s">
        <v>765</v>
      </c>
      <c r="F12" s="42" t="s">
        <v>1093</v>
      </c>
      <c r="G12" s="44" t="s">
        <v>738</v>
      </c>
      <c r="H12" s="42" t="s">
        <v>2764</v>
      </c>
      <c r="I12" s="44" t="s">
        <v>871</v>
      </c>
      <c r="J12" s="42" t="s">
        <v>1023</v>
      </c>
      <c r="K12" s="44" t="s">
        <v>807</v>
      </c>
    </row>
    <row r="13" spans="2:11" ht="16.5" customHeight="1">
      <c r="B13" s="42" t="s">
        <v>1020</v>
      </c>
      <c r="C13" s="43" t="s">
        <v>756</v>
      </c>
      <c r="D13" s="42" t="s">
        <v>1021</v>
      </c>
      <c r="E13" s="44" t="s">
        <v>788</v>
      </c>
      <c r="F13" s="42" t="s">
        <v>2811</v>
      </c>
      <c r="G13" s="44" t="s">
        <v>739</v>
      </c>
      <c r="H13" s="42" t="s">
        <v>1017</v>
      </c>
      <c r="I13" s="44" t="s">
        <v>872</v>
      </c>
      <c r="J13" s="42" t="s">
        <v>1028</v>
      </c>
      <c r="K13" s="44" t="s">
        <v>822</v>
      </c>
    </row>
    <row r="14" spans="2:11" ht="16.5" customHeight="1">
      <c r="B14" s="42" t="s">
        <v>2776</v>
      </c>
      <c r="C14" s="43" t="s">
        <v>761</v>
      </c>
      <c r="D14" s="42" t="s">
        <v>1026</v>
      </c>
      <c r="E14" s="44" t="s">
        <v>789</v>
      </c>
      <c r="F14" s="42" t="s">
        <v>1098</v>
      </c>
      <c r="G14" s="44" t="s">
        <v>740</v>
      </c>
      <c r="H14" s="42" t="s">
        <v>1022</v>
      </c>
      <c r="I14" s="44" t="s">
        <v>873</v>
      </c>
      <c r="J14" s="42" t="s">
        <v>1033</v>
      </c>
      <c r="K14" s="44" t="s">
        <v>826</v>
      </c>
    </row>
    <row r="15" spans="2:11" ht="16.5" customHeight="1">
      <c r="B15" s="42" t="s">
        <v>1025</v>
      </c>
      <c r="C15" s="43" t="s">
        <v>768</v>
      </c>
      <c r="D15" s="42" t="s">
        <v>1031</v>
      </c>
      <c r="E15" s="44" t="s">
        <v>809</v>
      </c>
      <c r="F15" s="42" t="s">
        <v>1103</v>
      </c>
      <c r="G15" s="44" t="s">
        <v>741</v>
      </c>
      <c r="H15" s="42" t="s">
        <v>1027</v>
      </c>
      <c r="I15" s="44" t="s">
        <v>875</v>
      </c>
      <c r="J15" s="42" t="s">
        <v>1038</v>
      </c>
      <c r="K15" s="44" t="s">
        <v>827</v>
      </c>
    </row>
    <row r="16" spans="2:11" ht="16.5" customHeight="1">
      <c r="B16" s="42" t="s">
        <v>1030</v>
      </c>
      <c r="C16" s="43" t="s">
        <v>781</v>
      </c>
      <c r="D16" s="42" t="s">
        <v>1036</v>
      </c>
      <c r="E16" s="44" t="s">
        <v>823</v>
      </c>
      <c r="F16" s="42" t="s">
        <v>1108</v>
      </c>
      <c r="G16" s="44" t="s">
        <v>742</v>
      </c>
      <c r="H16" s="42" t="s">
        <v>1032</v>
      </c>
      <c r="I16" s="44" t="s">
        <v>883</v>
      </c>
      <c r="J16" s="42" t="s">
        <v>2791</v>
      </c>
      <c r="K16" s="44" t="s">
        <v>828</v>
      </c>
    </row>
    <row r="17" spans="2:11" ht="16.5" customHeight="1">
      <c r="B17" s="42" t="s">
        <v>1035</v>
      </c>
      <c r="C17" s="43" t="s">
        <v>790</v>
      </c>
      <c r="D17" s="42" t="s">
        <v>1041</v>
      </c>
      <c r="E17" s="44" t="s">
        <v>2403</v>
      </c>
      <c r="F17" s="42" t="s">
        <v>1113</v>
      </c>
      <c r="G17" s="44" t="s">
        <v>2390</v>
      </c>
      <c r="H17" s="42" t="s">
        <v>2782</v>
      </c>
      <c r="I17" s="44" t="s">
        <v>888</v>
      </c>
      <c r="J17" s="42" t="s">
        <v>1043</v>
      </c>
      <c r="K17" s="44" t="s">
        <v>2410</v>
      </c>
    </row>
    <row r="18" spans="2:11" ht="16.5" customHeight="1">
      <c r="B18" s="42" t="s">
        <v>2809</v>
      </c>
      <c r="C18" s="43" t="s">
        <v>791</v>
      </c>
      <c r="D18" s="42" t="s">
        <v>1051</v>
      </c>
      <c r="E18" s="44" t="s">
        <v>2405</v>
      </c>
      <c r="F18" s="42" t="s">
        <v>1123</v>
      </c>
      <c r="G18" s="44" t="s">
        <v>762</v>
      </c>
      <c r="H18" s="42" t="s">
        <v>2789</v>
      </c>
      <c r="I18" s="44" t="s">
        <v>889</v>
      </c>
      <c r="J18" s="42" t="s">
        <v>1048</v>
      </c>
      <c r="K18" s="44" t="s">
        <v>837</v>
      </c>
    </row>
    <row r="19" spans="2:11" ht="16.5" customHeight="1">
      <c r="B19" s="42" t="s">
        <v>1040</v>
      </c>
      <c r="C19" s="43" t="s">
        <v>799</v>
      </c>
      <c r="D19" s="42" t="s">
        <v>1046</v>
      </c>
      <c r="E19" s="44" t="s">
        <v>876</v>
      </c>
      <c r="F19" s="42" t="s">
        <v>1118</v>
      </c>
      <c r="G19" s="44" t="s">
        <v>764</v>
      </c>
      <c r="H19" s="42" t="s">
        <v>1037</v>
      </c>
      <c r="I19" s="44" t="s">
        <v>912</v>
      </c>
      <c r="J19" s="42" t="s">
        <v>2796</v>
      </c>
      <c r="K19" s="44" t="s">
        <v>841</v>
      </c>
    </row>
    <row r="20" spans="2:11" ht="16.5" customHeight="1">
      <c r="B20" s="42" t="s">
        <v>2816</v>
      </c>
      <c r="C20" s="43" t="s">
        <v>808</v>
      </c>
      <c r="D20" s="42" t="s">
        <v>2842</v>
      </c>
      <c r="E20" s="44" t="s">
        <v>895</v>
      </c>
      <c r="F20" s="42" t="s">
        <v>1128</v>
      </c>
      <c r="G20" s="44" t="s">
        <v>766</v>
      </c>
      <c r="H20" s="42" t="s">
        <v>1042</v>
      </c>
      <c r="I20" s="44" t="s">
        <v>922</v>
      </c>
      <c r="J20" s="42" t="s">
        <v>972</v>
      </c>
      <c r="K20" s="44" t="s">
        <v>2904</v>
      </c>
    </row>
    <row r="21" spans="2:11" ht="16.5" customHeight="1">
      <c r="B21" s="42" t="s">
        <v>1045</v>
      </c>
      <c r="C21" s="43" t="s">
        <v>813</v>
      </c>
      <c r="D21" s="42" t="s">
        <v>1055</v>
      </c>
      <c r="E21" s="44" t="s">
        <v>896</v>
      </c>
      <c r="F21" s="45" t="s">
        <v>2852</v>
      </c>
      <c r="G21" s="44" t="s">
        <v>767</v>
      </c>
      <c r="H21" s="42" t="s">
        <v>1047</v>
      </c>
      <c r="I21" s="44" t="s">
        <v>923</v>
      </c>
      <c r="J21" s="42" t="s">
        <v>1057</v>
      </c>
      <c r="K21" s="44" t="s">
        <v>2418</v>
      </c>
    </row>
    <row r="22" spans="2:11" ht="16.5" customHeight="1">
      <c r="B22" s="42" t="s">
        <v>1050</v>
      </c>
      <c r="C22" s="43" t="s">
        <v>2401</v>
      </c>
      <c r="D22" s="42" t="s">
        <v>1059</v>
      </c>
      <c r="E22" s="44" t="s">
        <v>897</v>
      </c>
      <c r="F22" s="226" t="s">
        <v>1133</v>
      </c>
      <c r="G22" s="44" t="s">
        <v>769</v>
      </c>
      <c r="H22" s="42" t="s">
        <v>2820</v>
      </c>
      <c r="I22" s="44" t="s">
        <v>925</v>
      </c>
      <c r="J22" s="42" t="s">
        <v>1061</v>
      </c>
      <c r="K22" s="44" t="s">
        <v>919</v>
      </c>
    </row>
    <row r="23" spans="2:11" ht="16.5" customHeight="1">
      <c r="B23" s="42" t="s">
        <v>2825</v>
      </c>
      <c r="C23" s="43" t="s">
        <v>830</v>
      </c>
      <c r="D23" s="42" t="s">
        <v>1063</v>
      </c>
      <c r="E23" s="44" t="s">
        <v>918</v>
      </c>
      <c r="F23" s="226" t="s">
        <v>2858</v>
      </c>
      <c r="G23" s="44" t="s">
        <v>770</v>
      </c>
      <c r="H23" s="226" t="s">
        <v>2828</v>
      </c>
      <c r="I23" s="44" t="s">
        <v>926</v>
      </c>
      <c r="J23" s="42" t="s">
        <v>1065</v>
      </c>
      <c r="K23" s="44" t="s">
        <v>927</v>
      </c>
    </row>
    <row r="24" spans="2:11" ht="16.5" customHeight="1">
      <c r="B24" s="42" t="s">
        <v>2835</v>
      </c>
      <c r="C24" s="43" t="s">
        <v>834</v>
      </c>
      <c r="D24" s="226" t="s">
        <v>2875</v>
      </c>
      <c r="E24" s="44" t="s">
        <v>934</v>
      </c>
      <c r="F24" s="226" t="s">
        <v>1138</v>
      </c>
      <c r="G24" s="44" t="s">
        <v>771</v>
      </c>
      <c r="H24" s="226" t="s">
        <v>1052</v>
      </c>
      <c r="I24" s="44" t="s">
        <v>930</v>
      </c>
      <c r="J24" s="42" t="s">
        <v>1069</v>
      </c>
      <c r="K24" s="44" t="s">
        <v>928</v>
      </c>
    </row>
    <row r="25" spans="2:11" ht="16.5" customHeight="1">
      <c r="B25" s="42" t="s">
        <v>1054</v>
      </c>
      <c r="C25" s="43" t="s">
        <v>2412</v>
      </c>
      <c r="D25" s="226" t="s">
        <v>1071</v>
      </c>
      <c r="E25" s="44" t="s">
        <v>936</v>
      </c>
      <c r="F25" s="226" t="s">
        <v>1142</v>
      </c>
      <c r="G25" s="44" t="s">
        <v>772</v>
      </c>
      <c r="H25" s="226" t="s">
        <v>2837</v>
      </c>
      <c r="I25" s="44" t="s">
        <v>2496</v>
      </c>
      <c r="J25" s="42" t="s">
        <v>2854</v>
      </c>
      <c r="K25" s="44" t="s">
        <v>939</v>
      </c>
    </row>
    <row r="26" spans="2:11" ht="16.5" customHeight="1">
      <c r="B26" s="42" t="s">
        <v>1058</v>
      </c>
      <c r="C26" s="43" t="s">
        <v>840</v>
      </c>
      <c r="D26" s="226" t="s">
        <v>1067</v>
      </c>
      <c r="E26" s="44" t="s">
        <v>938</v>
      </c>
      <c r="F26" s="226" t="s">
        <v>2871</v>
      </c>
      <c r="G26" s="44" t="s">
        <v>792</v>
      </c>
      <c r="H26" s="226" t="s">
        <v>2840</v>
      </c>
      <c r="I26" s="44" t="s">
        <v>2440</v>
      </c>
      <c r="J26" s="226" t="s">
        <v>1072</v>
      </c>
      <c r="K26" s="44" t="s">
        <v>940</v>
      </c>
    </row>
    <row r="27" spans="2:11" ht="16.5" customHeight="1">
      <c r="B27" s="226" t="s">
        <v>2844</v>
      </c>
      <c r="C27" s="43" t="s">
        <v>846</v>
      </c>
      <c r="D27" s="226"/>
      <c r="E27" s="44" t="s">
        <v>941</v>
      </c>
      <c r="F27" s="226" t="s">
        <v>1145</v>
      </c>
      <c r="G27" s="44" t="s">
        <v>796</v>
      </c>
      <c r="H27" s="226" t="s">
        <v>2856</v>
      </c>
      <c r="I27" s="44" t="s">
        <v>2442</v>
      </c>
      <c r="J27" s="226" t="s">
        <v>1074</v>
      </c>
      <c r="K27" s="46" t="s">
        <v>944</v>
      </c>
    </row>
    <row r="28" spans="2:11" ht="16.5" customHeight="1">
      <c r="B28" s="226" t="s">
        <v>2846</v>
      </c>
      <c r="C28" s="43" t="s">
        <v>2416</v>
      </c>
      <c r="D28" s="226"/>
      <c r="E28" s="44" t="s">
        <v>942</v>
      </c>
      <c r="F28" s="226"/>
      <c r="G28" s="44" t="s">
        <v>804</v>
      </c>
      <c r="H28" s="226" t="s">
        <v>1056</v>
      </c>
      <c r="I28" s="44" t="s">
        <v>937</v>
      </c>
      <c r="J28" s="226" t="s">
        <v>1076</v>
      </c>
      <c r="K28" s="46" t="s">
        <v>952</v>
      </c>
    </row>
    <row r="29" spans="2:11" ht="16.5" customHeight="1">
      <c r="B29" s="226" t="s">
        <v>2862</v>
      </c>
      <c r="C29" s="43" t="s">
        <v>847</v>
      </c>
      <c r="D29" s="226"/>
      <c r="E29" s="44" t="s">
        <v>946</v>
      </c>
      <c r="F29" s="226"/>
      <c r="G29" s="44" t="s">
        <v>805</v>
      </c>
      <c r="H29" s="226" t="s">
        <v>2864</v>
      </c>
      <c r="I29" s="44" t="s">
        <v>961</v>
      </c>
      <c r="J29" s="226"/>
      <c r="K29" s="46" t="s">
        <v>974</v>
      </c>
    </row>
    <row r="30" spans="2:11" ht="16.5" customHeight="1">
      <c r="B30" s="226" t="s">
        <v>1062</v>
      </c>
      <c r="C30" s="43" t="s">
        <v>848</v>
      </c>
      <c r="D30" s="226"/>
      <c r="E30" s="44" t="s">
        <v>948</v>
      </c>
      <c r="F30" s="226"/>
      <c r="G30" s="44" t="s">
        <v>810</v>
      </c>
      <c r="H30" s="226" t="s">
        <v>1060</v>
      </c>
      <c r="I30" s="46" t="s">
        <v>967</v>
      </c>
      <c r="J30" s="226"/>
      <c r="K30" s="46" t="s">
        <v>2460</v>
      </c>
    </row>
    <row r="31" spans="2:11" ht="16.5" customHeight="1">
      <c r="B31" s="226" t="s">
        <v>1066</v>
      </c>
      <c r="C31" s="43" t="s">
        <v>850</v>
      </c>
      <c r="D31" s="226"/>
      <c r="E31" s="44" t="s">
        <v>953</v>
      </c>
      <c r="F31" s="226"/>
      <c r="G31" s="44" t="s">
        <v>812</v>
      </c>
      <c r="H31" s="226" t="s">
        <v>1064</v>
      </c>
      <c r="I31" s="46" t="s">
        <v>984</v>
      </c>
      <c r="J31" s="226"/>
      <c r="K31" s="46"/>
    </row>
    <row r="32" spans="2:11" ht="16.5" customHeight="1">
      <c r="B32" s="226" t="s">
        <v>1070</v>
      </c>
      <c r="C32" s="43" t="s">
        <v>852</v>
      </c>
      <c r="D32" s="226"/>
      <c r="E32" s="44" t="s">
        <v>955</v>
      </c>
      <c r="F32" s="226"/>
      <c r="G32" s="44" t="s">
        <v>814</v>
      </c>
      <c r="H32" s="226" t="s">
        <v>1068</v>
      </c>
      <c r="I32" s="46" t="s">
        <v>985</v>
      </c>
      <c r="J32" s="226"/>
      <c r="K32" s="46"/>
    </row>
    <row r="33" spans="2:11" ht="16.5" customHeight="1">
      <c r="B33" s="226" t="s">
        <v>1073</v>
      </c>
      <c r="C33" s="43" t="s">
        <v>853</v>
      </c>
      <c r="D33" s="226"/>
      <c r="E33" s="44" t="s">
        <v>956</v>
      </c>
      <c r="F33" s="226"/>
      <c r="G33" s="44" t="s">
        <v>816</v>
      </c>
      <c r="H33" s="226"/>
      <c r="I33" s="46" t="s">
        <v>2462</v>
      </c>
      <c r="J33" s="226"/>
      <c r="K33" s="46"/>
    </row>
    <row r="34" spans="2:11" ht="16.5" customHeight="1">
      <c r="B34" s="226" t="s">
        <v>1075</v>
      </c>
      <c r="C34" s="43" t="s">
        <v>866</v>
      </c>
      <c r="D34" s="226"/>
      <c r="E34" s="44" t="s">
        <v>965</v>
      </c>
      <c r="F34" s="226"/>
      <c r="G34" s="44" t="s">
        <v>831</v>
      </c>
      <c r="H34" s="226"/>
      <c r="I34" s="46" t="s">
        <v>2469</v>
      </c>
      <c r="J34" s="226"/>
      <c r="K34" s="46"/>
    </row>
    <row r="35" spans="2:11" ht="16.5" customHeight="1">
      <c r="B35" s="226" t="s">
        <v>2877</v>
      </c>
      <c r="C35" s="43" t="s">
        <v>911</v>
      </c>
      <c r="D35" s="226"/>
      <c r="E35" s="44" t="s">
        <v>966</v>
      </c>
      <c r="F35" s="226"/>
      <c r="G35" s="44" t="s">
        <v>2408</v>
      </c>
      <c r="H35" s="226"/>
      <c r="I35" s="46"/>
      <c r="J35" s="226"/>
      <c r="K35" s="46"/>
    </row>
    <row r="36" spans="2:11" ht="16.5" customHeight="1">
      <c r="B36" s="226" t="s">
        <v>1077</v>
      </c>
      <c r="C36" s="43" t="s">
        <v>920</v>
      </c>
      <c r="D36" s="226"/>
      <c r="E36" s="44" t="s">
        <v>969</v>
      </c>
      <c r="F36" s="226"/>
      <c r="G36" s="44" t="s">
        <v>2420</v>
      </c>
      <c r="H36" s="226"/>
      <c r="I36" s="46"/>
      <c r="J36" s="226"/>
      <c r="K36" s="46"/>
    </row>
    <row r="37" spans="2:11" ht="16.5" customHeight="1">
      <c r="B37" s="226"/>
      <c r="C37" s="43" t="s">
        <v>921</v>
      </c>
      <c r="D37" s="226"/>
      <c r="E37" s="44" t="s">
        <v>970</v>
      </c>
      <c r="F37" s="226"/>
      <c r="G37" s="44" t="s">
        <v>851</v>
      </c>
      <c r="H37" s="226"/>
      <c r="I37" s="46"/>
      <c r="J37" s="226"/>
      <c r="K37" s="46"/>
    </row>
    <row r="38" spans="2:11" ht="16.5" customHeight="1">
      <c r="B38" s="226"/>
      <c r="C38" s="43" t="s">
        <v>924</v>
      </c>
      <c r="D38" s="226"/>
      <c r="E38" s="44" t="s">
        <v>971</v>
      </c>
      <c r="F38" s="226"/>
      <c r="G38" s="44" t="s">
        <v>858</v>
      </c>
      <c r="H38" s="226"/>
      <c r="I38" s="46"/>
      <c r="J38" s="226"/>
      <c r="K38" s="46"/>
    </row>
    <row r="39" spans="2:11" ht="16.5" customHeight="1">
      <c r="B39" s="226"/>
      <c r="C39" s="43" t="s">
        <v>929</v>
      </c>
      <c r="D39" s="226"/>
      <c r="E39" s="44" t="s">
        <v>976</v>
      </c>
      <c r="F39" s="226"/>
      <c r="G39" s="44" t="s">
        <v>861</v>
      </c>
      <c r="H39" s="226"/>
      <c r="I39" s="46"/>
      <c r="J39" s="226"/>
      <c r="K39" s="46"/>
    </row>
    <row r="40" spans="2:11" ht="16.5" customHeight="1">
      <c r="B40" s="226"/>
      <c r="C40" s="43" t="s">
        <v>931</v>
      </c>
      <c r="D40" s="226"/>
      <c r="E40" s="44" t="s">
        <v>979</v>
      </c>
      <c r="F40" s="226"/>
      <c r="G40" s="44" t="s">
        <v>887</v>
      </c>
      <c r="H40" s="226"/>
      <c r="I40" s="46"/>
      <c r="J40" s="226"/>
      <c r="K40" s="46"/>
    </row>
    <row r="41" spans="2:11" ht="16.5" customHeight="1">
      <c r="B41" s="226"/>
      <c r="C41" s="43" t="s">
        <v>932</v>
      </c>
      <c r="D41" s="226"/>
      <c r="E41" s="44" t="s">
        <v>980</v>
      </c>
      <c r="F41" s="226"/>
      <c r="G41" s="44" t="s">
        <v>909</v>
      </c>
      <c r="H41" s="226"/>
      <c r="I41" s="46"/>
      <c r="J41" s="226"/>
      <c r="K41" s="46"/>
    </row>
    <row r="42" spans="2:11" ht="16.5" customHeight="1">
      <c r="B42" s="226"/>
      <c r="C42" s="43" t="s">
        <v>935</v>
      </c>
      <c r="D42" s="226"/>
      <c r="E42" s="44" t="s">
        <v>981</v>
      </c>
      <c r="F42" s="226"/>
      <c r="G42" s="44" t="s">
        <v>910</v>
      </c>
      <c r="H42" s="226"/>
      <c r="I42" s="46"/>
      <c r="J42" s="226"/>
      <c r="K42" s="46"/>
    </row>
    <row r="43" spans="2:11" ht="16.5" customHeight="1">
      <c r="B43" s="226"/>
      <c r="C43" s="43" t="s">
        <v>949</v>
      </c>
      <c r="D43" s="226"/>
      <c r="E43" s="44" t="s">
        <v>158</v>
      </c>
      <c r="F43" s="226"/>
      <c r="G43" s="44" t="s">
        <v>964</v>
      </c>
      <c r="H43" s="226"/>
      <c r="I43" s="46"/>
      <c r="J43" s="226"/>
      <c r="K43" s="46"/>
    </row>
    <row r="44" spans="2:11" ht="16.5" customHeight="1">
      <c r="B44" s="226"/>
      <c r="C44" s="43" t="s">
        <v>957</v>
      </c>
      <c r="D44" s="226"/>
      <c r="E44" s="44" t="s">
        <v>158</v>
      </c>
      <c r="F44" s="226"/>
      <c r="G44" s="44" t="s">
        <v>2446</v>
      </c>
      <c r="H44" s="226"/>
      <c r="I44" s="46"/>
      <c r="J44" s="226"/>
      <c r="K44" s="46"/>
    </row>
    <row r="45" spans="2:11" ht="16.5" customHeight="1">
      <c r="B45" s="226"/>
      <c r="C45" s="43" t="s">
        <v>959</v>
      </c>
      <c r="D45" s="226"/>
      <c r="E45" s="44" t="s">
        <v>2454</v>
      </c>
      <c r="F45" s="226"/>
      <c r="G45" s="44" t="s">
        <v>975</v>
      </c>
      <c r="H45" s="226"/>
      <c r="I45" s="46"/>
      <c r="J45" s="226"/>
      <c r="K45" s="46"/>
    </row>
    <row r="46" spans="2:11" ht="16.5" customHeight="1">
      <c r="B46" s="226"/>
      <c r="C46" s="43" t="s">
        <v>960</v>
      </c>
      <c r="D46" s="226"/>
      <c r="E46" s="44" t="s">
        <v>2455</v>
      </c>
      <c r="F46" s="226"/>
      <c r="G46" s="44" t="s">
        <v>982</v>
      </c>
      <c r="H46" s="226"/>
      <c r="I46" s="46"/>
      <c r="J46" s="226"/>
      <c r="K46" s="46"/>
    </row>
    <row r="47" spans="2:11" ht="16.5" customHeight="1">
      <c r="B47" s="226"/>
      <c r="C47" s="43" t="s">
        <v>962</v>
      </c>
      <c r="D47" s="226"/>
      <c r="E47" s="44" t="s">
        <v>2461</v>
      </c>
      <c r="F47" s="226"/>
      <c r="G47" s="44" t="s">
        <v>983</v>
      </c>
      <c r="H47" s="226"/>
      <c r="I47" s="46"/>
      <c r="J47" s="226"/>
      <c r="K47" s="46"/>
    </row>
    <row r="48" spans="2:11" ht="16.5" customHeight="1">
      <c r="B48" s="226"/>
      <c r="C48" s="43" t="s">
        <v>973</v>
      </c>
      <c r="D48" s="226"/>
      <c r="E48" s="44" t="s">
        <v>2465</v>
      </c>
      <c r="F48" s="226"/>
      <c r="G48" s="46"/>
      <c r="H48" s="226"/>
      <c r="I48" s="46"/>
      <c r="J48" s="226"/>
      <c r="K48" s="46"/>
    </row>
    <row r="49" spans="2:11" ht="16.5" customHeight="1">
      <c r="B49" s="226"/>
      <c r="C49" s="43" t="s">
        <v>2445</v>
      </c>
      <c r="D49" s="226"/>
      <c r="E49" s="44" t="s">
        <v>2466</v>
      </c>
      <c r="F49" s="226"/>
      <c r="G49" s="46"/>
      <c r="H49" s="226"/>
      <c r="I49" s="46"/>
      <c r="J49" s="226"/>
      <c r="K49" s="46"/>
    </row>
    <row r="50" spans="2:11" ht="16.5" customHeight="1">
      <c r="B50" s="226"/>
      <c r="C50" s="43" t="s">
        <v>2456</v>
      </c>
      <c r="D50" s="226"/>
      <c r="E50" s="44" t="s">
        <v>2467</v>
      </c>
      <c r="F50" s="226"/>
      <c r="G50" s="46"/>
      <c r="H50" s="226"/>
      <c r="I50" s="46"/>
      <c r="J50" s="226"/>
      <c r="K50" s="46"/>
    </row>
    <row r="51" spans="2:11" ht="16.5" customHeight="1">
      <c r="B51" s="226"/>
      <c r="C51" s="43"/>
      <c r="D51" s="226"/>
      <c r="E51" s="46" t="s">
        <v>2468</v>
      </c>
      <c r="F51" s="226"/>
      <c r="G51" s="46"/>
      <c r="H51" s="226"/>
      <c r="I51" s="46"/>
      <c r="J51" s="226"/>
      <c r="K51" s="46"/>
    </row>
    <row r="52" spans="2:11" ht="16.5" customHeight="1">
      <c r="B52" s="226"/>
      <c r="C52" s="43"/>
      <c r="D52" s="226"/>
      <c r="E52" s="46" t="s">
        <v>2474</v>
      </c>
      <c r="F52" s="226"/>
      <c r="G52" s="46"/>
      <c r="H52" s="226"/>
      <c r="I52" s="46"/>
      <c r="J52" s="226"/>
      <c r="K52" s="46"/>
    </row>
    <row r="53" spans="2:11" ht="16.5" customHeight="1" thickBot="1">
      <c r="B53" s="226"/>
      <c r="C53" s="43"/>
      <c r="D53" s="226"/>
      <c r="E53" s="46" t="s">
        <v>2475</v>
      </c>
      <c r="F53" s="226"/>
      <c r="G53" s="46"/>
      <c r="H53" s="226"/>
      <c r="I53" s="46"/>
      <c r="J53" s="226"/>
      <c r="K53" s="46"/>
    </row>
    <row r="54" spans="2:11" ht="16.5" customHeight="1">
      <c r="B54" s="422" t="s">
        <v>1078</v>
      </c>
      <c r="C54" s="423"/>
      <c r="D54" s="424" t="s">
        <v>2921</v>
      </c>
      <c r="E54" s="425"/>
      <c r="F54" s="422" t="s">
        <v>992</v>
      </c>
      <c r="G54" s="423"/>
      <c r="H54" s="422" t="s">
        <v>1079</v>
      </c>
      <c r="I54" s="423"/>
      <c r="J54" s="422" t="s">
        <v>2922</v>
      </c>
      <c r="K54" s="423"/>
    </row>
    <row r="55" spans="2:11" ht="16.5" customHeight="1">
      <c r="B55" s="40" t="s">
        <v>2916</v>
      </c>
      <c r="C55" s="41" t="s">
        <v>994</v>
      </c>
      <c r="D55" s="40" t="s">
        <v>2917</v>
      </c>
      <c r="E55" s="41" t="s">
        <v>994</v>
      </c>
      <c r="F55" s="40" t="s">
        <v>2918</v>
      </c>
      <c r="G55" s="41" t="s">
        <v>994</v>
      </c>
      <c r="H55" s="40" t="s">
        <v>2916</v>
      </c>
      <c r="I55" s="41" t="s">
        <v>994</v>
      </c>
      <c r="J55" s="40" t="s">
        <v>2915</v>
      </c>
      <c r="K55" s="41" t="s">
        <v>994</v>
      </c>
    </row>
    <row r="56" spans="2:11" ht="16.5" customHeight="1">
      <c r="B56" s="42" t="s">
        <v>1080</v>
      </c>
      <c r="C56" s="44" t="s">
        <v>757</v>
      </c>
      <c r="D56" s="42" t="s">
        <v>2761</v>
      </c>
      <c r="E56" s="44" t="s">
        <v>763</v>
      </c>
      <c r="F56" s="42" t="s">
        <v>999</v>
      </c>
      <c r="G56" s="44" t="s">
        <v>820</v>
      </c>
      <c r="H56" s="42" t="s">
        <v>1083</v>
      </c>
      <c r="I56" s="44" t="s">
        <v>729</v>
      </c>
      <c r="J56" s="42" t="s">
        <v>1084</v>
      </c>
      <c r="K56" s="44" t="s">
        <v>750</v>
      </c>
    </row>
    <row r="57" spans="2:11" ht="16.5" customHeight="1">
      <c r="B57" s="42" t="s">
        <v>1085</v>
      </c>
      <c r="C57" s="44" t="s">
        <v>774</v>
      </c>
      <c r="D57" s="42" t="s">
        <v>1081</v>
      </c>
      <c r="E57" s="44" t="s">
        <v>780</v>
      </c>
      <c r="F57" s="42" t="s">
        <v>1004</v>
      </c>
      <c r="G57" s="44" t="s">
        <v>843</v>
      </c>
      <c r="H57" s="42" t="s">
        <v>1088</v>
      </c>
      <c r="I57" s="44" t="s">
        <v>1089</v>
      </c>
      <c r="J57" s="42" t="s">
        <v>1090</v>
      </c>
      <c r="K57" s="44" t="s">
        <v>825</v>
      </c>
    </row>
    <row r="58" spans="2:11" ht="16.5" customHeight="1">
      <c r="B58" s="42" t="s">
        <v>1091</v>
      </c>
      <c r="C58" s="44" t="s">
        <v>2509</v>
      </c>
      <c r="D58" s="42" t="s">
        <v>1086</v>
      </c>
      <c r="E58" s="44" t="s">
        <v>787</v>
      </c>
      <c r="F58" s="42" t="s">
        <v>1009</v>
      </c>
      <c r="G58" s="44" t="s">
        <v>2505</v>
      </c>
      <c r="H58" s="42" t="s">
        <v>2767</v>
      </c>
      <c r="I58" s="44" t="s">
        <v>776</v>
      </c>
      <c r="J58" s="42" t="s">
        <v>2778</v>
      </c>
      <c r="K58" s="44" t="s">
        <v>870</v>
      </c>
    </row>
    <row r="59" spans="2:11" ht="16.5" customHeight="1">
      <c r="B59" s="42" t="s">
        <v>1096</v>
      </c>
      <c r="C59" s="44" t="s">
        <v>777</v>
      </c>
      <c r="D59" s="42" t="s">
        <v>2769</v>
      </c>
      <c r="E59" s="44" t="s">
        <v>854</v>
      </c>
      <c r="F59" s="42" t="s">
        <v>2777</v>
      </c>
      <c r="G59" s="44" t="s">
        <v>869</v>
      </c>
      <c r="H59" s="42" t="s">
        <v>1094</v>
      </c>
      <c r="I59" s="44" t="s">
        <v>2392</v>
      </c>
      <c r="J59" s="42" t="s">
        <v>2781</v>
      </c>
      <c r="K59" s="44" t="s">
        <v>877</v>
      </c>
    </row>
    <row r="60" spans="2:11" ht="16.5" customHeight="1">
      <c r="B60" s="42" t="s">
        <v>1101</v>
      </c>
      <c r="C60" s="44" t="s">
        <v>778</v>
      </c>
      <c r="D60" s="42" t="s">
        <v>2771</v>
      </c>
      <c r="E60" s="44" t="s">
        <v>855</v>
      </c>
      <c r="F60" s="42" t="s">
        <v>1014</v>
      </c>
      <c r="G60" s="44" t="s">
        <v>880</v>
      </c>
      <c r="H60" s="42" t="s">
        <v>1099</v>
      </c>
      <c r="I60" s="44" t="s">
        <v>800</v>
      </c>
      <c r="J60" s="42" t="s">
        <v>1095</v>
      </c>
      <c r="K60" s="44" t="s">
        <v>878</v>
      </c>
    </row>
    <row r="61" spans="2:11" ht="16.5" customHeight="1">
      <c r="B61" s="42" t="s">
        <v>2803</v>
      </c>
      <c r="C61" s="44" t="s">
        <v>779</v>
      </c>
      <c r="D61" s="42" t="s">
        <v>1092</v>
      </c>
      <c r="E61" s="44" t="s">
        <v>874</v>
      </c>
      <c r="F61" s="42" t="s">
        <v>1019</v>
      </c>
      <c r="G61" s="44" t="s">
        <v>884</v>
      </c>
      <c r="H61" s="42" t="s">
        <v>1104</v>
      </c>
      <c r="I61" s="44" t="s">
        <v>802</v>
      </c>
      <c r="J61" s="42" t="s">
        <v>1100</v>
      </c>
      <c r="K61" s="44" t="s">
        <v>879</v>
      </c>
    </row>
    <row r="62" spans="2:11" ht="16.5" customHeight="1">
      <c r="B62" s="42" t="s">
        <v>1106</v>
      </c>
      <c r="C62" s="44" t="s">
        <v>782</v>
      </c>
      <c r="D62" s="42" t="s">
        <v>1097</v>
      </c>
      <c r="E62" s="44" t="s">
        <v>881</v>
      </c>
      <c r="F62" s="42" t="s">
        <v>2807</v>
      </c>
      <c r="G62" s="44" t="s">
        <v>885</v>
      </c>
      <c r="H62" s="42" t="s">
        <v>1109</v>
      </c>
      <c r="I62" s="44" t="s">
        <v>818</v>
      </c>
      <c r="J62" s="42" t="s">
        <v>2786</v>
      </c>
      <c r="K62" s="44" t="s">
        <v>886</v>
      </c>
    </row>
    <row r="63" spans="2:11" ht="16.5" customHeight="1">
      <c r="B63" s="42" t="s">
        <v>1111</v>
      </c>
      <c r="C63" s="44" t="s">
        <v>783</v>
      </c>
      <c r="D63" s="42" t="s">
        <v>1102</v>
      </c>
      <c r="E63" s="44" t="s">
        <v>882</v>
      </c>
      <c r="F63" s="42" t="s">
        <v>1024</v>
      </c>
      <c r="G63" s="44" t="s">
        <v>890</v>
      </c>
      <c r="H63" s="42" t="s">
        <v>2779</v>
      </c>
      <c r="I63" s="44" t="s">
        <v>819</v>
      </c>
      <c r="J63" s="42" t="s">
        <v>1105</v>
      </c>
      <c r="K63" s="44" t="s">
        <v>2428</v>
      </c>
    </row>
    <row r="64" spans="2:11" ht="16.5" customHeight="1">
      <c r="B64" s="42" t="s">
        <v>1116</v>
      </c>
      <c r="C64" s="44" t="s">
        <v>784</v>
      </c>
      <c r="D64" s="42" t="s">
        <v>2774</v>
      </c>
      <c r="E64" s="44" t="s">
        <v>892</v>
      </c>
      <c r="F64" s="42" t="s">
        <v>1029</v>
      </c>
      <c r="G64" s="44" t="s">
        <v>891</v>
      </c>
      <c r="H64" s="42" t="s">
        <v>2784</v>
      </c>
      <c r="I64" s="44" t="s">
        <v>824</v>
      </c>
      <c r="J64" s="42" t="s">
        <v>1110</v>
      </c>
      <c r="K64" s="44" t="s">
        <v>2430</v>
      </c>
    </row>
    <row r="65" spans="2:11" ht="16.5" customHeight="1">
      <c r="B65" s="42" t="s">
        <v>1121</v>
      </c>
      <c r="C65" s="44" t="s">
        <v>785</v>
      </c>
      <c r="D65" s="42" t="s">
        <v>1107</v>
      </c>
      <c r="E65" s="44" t="s">
        <v>898</v>
      </c>
      <c r="F65" s="42" t="s">
        <v>1034</v>
      </c>
      <c r="G65" s="44" t="s">
        <v>915</v>
      </c>
      <c r="H65" s="42" t="s">
        <v>1114</v>
      </c>
      <c r="I65" s="44" t="s">
        <v>829</v>
      </c>
      <c r="J65" s="42" t="s">
        <v>2814</v>
      </c>
      <c r="K65" s="44" t="s">
        <v>903</v>
      </c>
    </row>
    <row r="66" spans="2:11" ht="16.5" customHeight="1">
      <c r="B66" s="42" t="s">
        <v>1126</v>
      </c>
      <c r="C66" s="44" t="s">
        <v>786</v>
      </c>
      <c r="D66" s="42" t="s">
        <v>2794</v>
      </c>
      <c r="E66" s="44" t="s">
        <v>899</v>
      </c>
      <c r="F66" s="42" t="s">
        <v>2833</v>
      </c>
      <c r="G66" s="44" t="s">
        <v>947</v>
      </c>
      <c r="H66" s="42" t="s">
        <v>2800</v>
      </c>
      <c r="I66" s="44" t="s">
        <v>835</v>
      </c>
      <c r="J66" s="42" t="s">
        <v>1115</v>
      </c>
      <c r="K66" s="44" t="s">
        <v>904</v>
      </c>
    </row>
    <row r="67" spans="2:11" ht="16.5" customHeight="1">
      <c r="B67" s="42" t="s">
        <v>1131</v>
      </c>
      <c r="C67" s="44" t="s">
        <v>793</v>
      </c>
      <c r="D67" s="42" t="s">
        <v>1112</v>
      </c>
      <c r="E67" s="44" t="s">
        <v>900</v>
      </c>
      <c r="F67" s="42" t="s">
        <v>1039</v>
      </c>
      <c r="G67" s="44" t="s">
        <v>2447</v>
      </c>
      <c r="H67" s="45" t="s">
        <v>1119</v>
      </c>
      <c r="I67" s="44" t="s">
        <v>836</v>
      </c>
      <c r="J67" s="42" t="s">
        <v>2821</v>
      </c>
      <c r="K67" s="44" t="s">
        <v>905</v>
      </c>
    </row>
    <row r="68" spans="2:11" ht="16.5" customHeight="1">
      <c r="B68" s="42" t="s">
        <v>1136</v>
      </c>
      <c r="C68" s="44" t="s">
        <v>797</v>
      </c>
      <c r="D68" s="42" t="s">
        <v>1117</v>
      </c>
      <c r="E68" s="44" t="s">
        <v>901</v>
      </c>
      <c r="F68" s="45" t="s">
        <v>1044</v>
      </c>
      <c r="G68" s="44" t="s">
        <v>986</v>
      </c>
      <c r="H68" s="226" t="s">
        <v>2830</v>
      </c>
      <c r="I68" s="44" t="s">
        <v>842</v>
      </c>
      <c r="J68" s="226" t="s">
        <v>1120</v>
      </c>
      <c r="K68" s="44" t="s">
        <v>906</v>
      </c>
    </row>
    <row r="69" spans="2:11" ht="16.5" customHeight="1">
      <c r="B69" s="42" t="s">
        <v>1140</v>
      </c>
      <c r="C69" s="44" t="s">
        <v>798</v>
      </c>
      <c r="D69" s="42" t="s">
        <v>1122</v>
      </c>
      <c r="E69" s="44" t="s">
        <v>902</v>
      </c>
      <c r="F69" s="226" t="s">
        <v>1049</v>
      </c>
      <c r="G69" s="46" t="s">
        <v>987</v>
      </c>
      <c r="H69" s="226" t="s">
        <v>1124</v>
      </c>
      <c r="I69" s="44" t="s">
        <v>844</v>
      </c>
      <c r="J69" s="226" t="s">
        <v>1125</v>
      </c>
      <c r="K69" s="44" t="s">
        <v>907</v>
      </c>
    </row>
    <row r="70" spans="2:11" ht="16.5" customHeight="1">
      <c r="B70" s="226" t="s">
        <v>2873</v>
      </c>
      <c r="C70" s="44" t="s">
        <v>2399</v>
      </c>
      <c r="D70" s="226" t="s">
        <v>1127</v>
      </c>
      <c r="E70" s="44" t="s">
        <v>914</v>
      </c>
      <c r="F70" s="226" t="s">
        <v>2881</v>
      </c>
      <c r="G70" s="46"/>
      <c r="H70" s="226" t="s">
        <v>2848</v>
      </c>
      <c r="I70" s="44" t="s">
        <v>845</v>
      </c>
      <c r="J70" s="226" t="s">
        <v>1130</v>
      </c>
      <c r="K70" s="44" t="s">
        <v>916</v>
      </c>
    </row>
    <row r="71" spans="2:11" ht="16.5" customHeight="1">
      <c r="B71" s="226" t="s">
        <v>1143</v>
      </c>
      <c r="C71" s="44" t="s">
        <v>803</v>
      </c>
      <c r="D71" s="226" t="s">
        <v>1132</v>
      </c>
      <c r="E71" s="44" t="s">
        <v>933</v>
      </c>
      <c r="F71" s="226" t="s">
        <v>1053</v>
      </c>
      <c r="G71" s="46"/>
      <c r="H71" s="226" t="s">
        <v>1129</v>
      </c>
      <c r="I71" s="44" t="s">
        <v>862</v>
      </c>
      <c r="J71" s="226" t="s">
        <v>1135</v>
      </c>
      <c r="K71" s="44" t="s">
        <v>917</v>
      </c>
    </row>
    <row r="72" spans="2:11" ht="16.5" customHeight="1">
      <c r="B72" s="226"/>
      <c r="C72" s="44" t="s">
        <v>806</v>
      </c>
      <c r="D72" s="226" t="s">
        <v>2850</v>
      </c>
      <c r="E72" s="44" t="s">
        <v>950</v>
      </c>
      <c r="F72" s="226"/>
      <c r="G72" s="46"/>
      <c r="H72" s="226" t="s">
        <v>2869</v>
      </c>
      <c r="I72" s="44" t="s">
        <v>863</v>
      </c>
      <c r="J72" s="226" t="s">
        <v>1139</v>
      </c>
      <c r="K72" s="44" t="s">
        <v>2436</v>
      </c>
    </row>
    <row r="73" spans="2:11" ht="16.5" customHeight="1">
      <c r="B73" s="226"/>
      <c r="C73" s="44" t="s">
        <v>815</v>
      </c>
      <c r="D73" s="226" t="s">
        <v>1137</v>
      </c>
      <c r="E73" s="44" t="s">
        <v>954</v>
      </c>
      <c r="F73" s="226"/>
      <c r="G73" s="46"/>
      <c r="H73" s="226" t="s">
        <v>1134</v>
      </c>
      <c r="I73" s="44" t="s">
        <v>2422</v>
      </c>
      <c r="J73" s="226" t="s">
        <v>2860</v>
      </c>
      <c r="K73" s="44" t="s">
        <v>2438</v>
      </c>
    </row>
    <row r="74" spans="2:11" ht="16.5" customHeight="1">
      <c r="B74" s="226"/>
      <c r="C74" s="44" t="s">
        <v>817</v>
      </c>
      <c r="D74" s="226" t="s">
        <v>1141</v>
      </c>
      <c r="E74" s="44" t="s">
        <v>963</v>
      </c>
      <c r="F74" s="226"/>
      <c r="G74" s="46"/>
      <c r="H74" s="226"/>
      <c r="I74" s="44" t="s">
        <v>868</v>
      </c>
      <c r="J74" s="226" t="s">
        <v>2867</v>
      </c>
      <c r="K74" s="46" t="s">
        <v>943</v>
      </c>
    </row>
    <row r="75" spans="2:11" ht="16.5" customHeight="1">
      <c r="B75" s="226"/>
      <c r="C75" s="44" t="s">
        <v>832</v>
      </c>
      <c r="D75" s="226" t="s">
        <v>1144</v>
      </c>
      <c r="E75" s="46"/>
      <c r="F75" s="226"/>
      <c r="G75" s="46"/>
      <c r="H75" s="226"/>
      <c r="I75" s="44" t="s">
        <v>893</v>
      </c>
      <c r="J75" s="226" t="s">
        <v>2879</v>
      </c>
      <c r="K75" s="46" t="s">
        <v>945</v>
      </c>
    </row>
    <row r="76" spans="2:11" ht="16.5" customHeight="1">
      <c r="B76" s="226"/>
      <c r="C76" s="44" t="s">
        <v>2414</v>
      </c>
      <c r="D76" s="226"/>
      <c r="E76" s="46"/>
      <c r="F76" s="226"/>
      <c r="G76" s="46"/>
      <c r="H76" s="226"/>
      <c r="I76" s="44" t="s">
        <v>894</v>
      </c>
      <c r="J76" s="226" t="s">
        <v>2883</v>
      </c>
      <c r="K76" s="46" t="s">
        <v>958</v>
      </c>
    </row>
    <row r="77" spans="2:11" ht="16.5" customHeight="1">
      <c r="B77" s="226"/>
      <c r="C77" s="44" t="s">
        <v>838</v>
      </c>
      <c r="D77" s="226"/>
      <c r="E77" s="46"/>
      <c r="F77" s="226"/>
      <c r="G77" s="46"/>
      <c r="H77" s="226"/>
      <c r="I77" s="44" t="s">
        <v>2424</v>
      </c>
      <c r="J77" s="226"/>
      <c r="K77" s="46" t="s">
        <v>2444</v>
      </c>
    </row>
    <row r="78" spans="2:11" ht="16.5" customHeight="1">
      <c r="B78" s="226"/>
      <c r="C78" s="44" t="s">
        <v>839</v>
      </c>
      <c r="D78" s="226"/>
      <c r="E78" s="46"/>
      <c r="F78" s="226"/>
      <c r="G78" s="46"/>
      <c r="H78" s="226"/>
      <c r="I78" s="44" t="s">
        <v>2426</v>
      </c>
      <c r="J78" s="226"/>
      <c r="K78" s="46" t="s">
        <v>968</v>
      </c>
    </row>
    <row r="79" spans="2:11" ht="16.5" customHeight="1">
      <c r="B79" s="226"/>
      <c r="C79" s="44" t="s">
        <v>857</v>
      </c>
      <c r="D79" s="226"/>
      <c r="E79" s="46"/>
      <c r="F79" s="226"/>
      <c r="G79" s="46"/>
      <c r="H79" s="226"/>
      <c r="I79" s="46" t="s">
        <v>951</v>
      </c>
      <c r="J79" s="226"/>
      <c r="K79" s="46" t="s">
        <v>2448</v>
      </c>
    </row>
    <row r="80" spans="2:11" ht="16.5" customHeight="1">
      <c r="B80" s="226"/>
      <c r="C80" s="44" t="s">
        <v>859</v>
      </c>
      <c r="D80" s="226"/>
      <c r="E80" s="46"/>
      <c r="F80" s="226"/>
      <c r="G80" s="46"/>
      <c r="H80" s="226"/>
      <c r="I80" s="46" t="s">
        <v>972</v>
      </c>
      <c r="J80" s="226"/>
      <c r="K80" s="46" t="s">
        <v>2450</v>
      </c>
    </row>
    <row r="81" spans="2:11" ht="16.5" customHeight="1">
      <c r="B81" s="226"/>
      <c r="C81" s="44" t="s">
        <v>860</v>
      </c>
      <c r="D81" s="226"/>
      <c r="E81" s="46"/>
      <c r="F81" s="226"/>
      <c r="G81" s="46"/>
      <c r="H81" s="226"/>
      <c r="I81" s="46" t="s">
        <v>977</v>
      </c>
      <c r="J81" s="226"/>
      <c r="K81" s="46" t="s">
        <v>2463</v>
      </c>
    </row>
    <row r="82" spans="2:11" ht="16.5" customHeight="1">
      <c r="B82" s="226"/>
      <c r="C82" s="44" t="s">
        <v>864</v>
      </c>
      <c r="D82" s="226"/>
      <c r="E82" s="46"/>
      <c r="F82" s="226"/>
      <c r="G82" s="46"/>
      <c r="H82" s="226"/>
      <c r="I82" s="46" t="s">
        <v>978</v>
      </c>
      <c r="J82" s="226"/>
      <c r="K82" s="46"/>
    </row>
    <row r="83" spans="2:11" ht="16.5" customHeight="1">
      <c r="B83" s="226"/>
      <c r="C83" s="44" t="s">
        <v>865</v>
      </c>
      <c r="D83" s="226"/>
      <c r="E83" s="46"/>
      <c r="F83" s="226"/>
      <c r="G83" s="46"/>
      <c r="H83" s="226"/>
      <c r="I83" s="46" t="s">
        <v>2453</v>
      </c>
      <c r="J83" s="226"/>
      <c r="K83" s="46"/>
    </row>
    <row r="84" spans="2:11" ht="16.5" customHeight="1">
      <c r="B84" s="226"/>
      <c r="C84" s="44" t="s">
        <v>867</v>
      </c>
      <c r="D84" s="226"/>
      <c r="E84" s="46"/>
      <c r="F84" s="226"/>
      <c r="G84" s="46"/>
      <c r="H84" s="226"/>
      <c r="I84" s="46" t="s">
        <v>2457</v>
      </c>
      <c r="J84" s="226"/>
      <c r="K84" s="46"/>
    </row>
    <row r="85" spans="2:11" ht="16.5" customHeight="1">
      <c r="B85" s="226"/>
      <c r="C85" s="46" t="s">
        <v>908</v>
      </c>
      <c r="D85" s="226"/>
      <c r="E85" s="46"/>
      <c r="F85" s="226"/>
      <c r="G85" s="46"/>
      <c r="H85" s="226"/>
      <c r="I85" s="46" t="s">
        <v>2458</v>
      </c>
      <c r="J85" s="226"/>
      <c r="K85" s="46"/>
    </row>
    <row r="86" spans="2:11" ht="16.5" customHeight="1">
      <c r="B86" s="226"/>
      <c r="C86" s="46" t="s">
        <v>913</v>
      </c>
      <c r="D86" s="226"/>
      <c r="E86" s="46"/>
      <c r="F86" s="226"/>
      <c r="G86" s="46"/>
      <c r="H86" s="226"/>
      <c r="I86" s="46" t="s">
        <v>370</v>
      </c>
      <c r="J86" s="226"/>
      <c r="K86" s="46"/>
    </row>
    <row r="87" spans="2:11" ht="16.5" customHeight="1">
      <c r="B87" s="226"/>
      <c r="C87" s="46" t="s">
        <v>2451</v>
      </c>
      <c r="D87" s="226"/>
      <c r="E87" s="46"/>
      <c r="F87" s="226"/>
      <c r="G87" s="46"/>
      <c r="H87" s="226"/>
      <c r="I87" s="46" t="s">
        <v>2471</v>
      </c>
      <c r="J87" s="226"/>
      <c r="K87" s="46"/>
    </row>
    <row r="88" spans="2:11" ht="16.5" customHeight="1">
      <c r="B88" s="226"/>
      <c r="C88" s="46" t="s">
        <v>2452</v>
      </c>
      <c r="D88" s="226"/>
      <c r="E88" s="46"/>
      <c r="F88" s="226"/>
      <c r="G88" s="46"/>
      <c r="H88" s="226"/>
      <c r="I88" s="46"/>
      <c r="J88" s="226"/>
      <c r="K88" s="46"/>
    </row>
    <row r="89" spans="2:11" ht="16.5" customHeight="1">
      <c r="B89" s="226"/>
      <c r="C89" s="46" t="s">
        <v>2459</v>
      </c>
      <c r="D89" s="226"/>
      <c r="E89" s="46"/>
      <c r="F89" s="226"/>
      <c r="G89" s="46"/>
      <c r="H89" s="226"/>
      <c r="I89" s="46"/>
      <c r="J89" s="226"/>
      <c r="K89" s="46"/>
    </row>
    <row r="90" spans="2:11" ht="16.5" customHeight="1">
      <c r="B90" s="226"/>
      <c r="C90" s="46" t="s">
        <v>2464</v>
      </c>
      <c r="D90" s="226"/>
      <c r="E90" s="46"/>
      <c r="F90" s="226"/>
      <c r="G90" s="46"/>
      <c r="H90" s="226"/>
      <c r="I90" s="46"/>
      <c r="J90" s="226"/>
      <c r="K90" s="46"/>
    </row>
    <row r="91" spans="2:11" ht="16.5" customHeight="1">
      <c r="B91" s="226"/>
      <c r="C91" s="46"/>
      <c r="D91" s="226"/>
      <c r="E91" s="46"/>
      <c r="F91" s="226"/>
      <c r="G91" s="46"/>
      <c r="H91" s="226"/>
      <c r="I91" s="46"/>
      <c r="J91" s="226"/>
      <c r="K91" s="46"/>
    </row>
    <row r="92" spans="2:11" ht="16.5" customHeight="1">
      <c r="B92" s="226"/>
      <c r="C92" s="46"/>
      <c r="D92" s="226"/>
      <c r="E92" s="46"/>
      <c r="F92" s="226"/>
      <c r="G92" s="46"/>
      <c r="H92" s="226"/>
      <c r="I92" s="46"/>
      <c r="J92" s="226"/>
      <c r="K92" s="46"/>
    </row>
    <row r="93" spans="2:11" ht="16.5" customHeight="1">
      <c r="B93" s="226"/>
      <c r="C93" s="46"/>
      <c r="D93" s="226"/>
      <c r="E93" s="46"/>
      <c r="F93" s="226"/>
      <c r="G93" s="46"/>
      <c r="H93" s="226"/>
      <c r="I93" s="46"/>
      <c r="J93" s="226"/>
      <c r="K93" s="46"/>
    </row>
    <row r="94" spans="2:11" ht="16.5" customHeight="1">
      <c r="B94" s="226"/>
      <c r="C94" s="46"/>
      <c r="D94" s="226"/>
      <c r="E94" s="46"/>
      <c r="F94" s="226"/>
      <c r="G94" s="46"/>
      <c r="H94" s="226"/>
      <c r="I94" s="46"/>
      <c r="J94" s="226"/>
      <c r="K94" s="46"/>
    </row>
    <row r="95" spans="2:11" ht="16.5" customHeight="1">
      <c r="B95" s="226"/>
      <c r="C95" s="46"/>
      <c r="D95" s="226"/>
      <c r="E95" s="46"/>
      <c r="F95" s="226"/>
      <c r="G95" s="46"/>
      <c r="H95" s="226"/>
      <c r="I95" s="46"/>
      <c r="J95" s="226"/>
      <c r="K95" s="46"/>
    </row>
    <row r="96" spans="2:11" ht="16.5" customHeight="1" thickBot="1">
      <c r="B96" s="228"/>
      <c r="C96" s="47"/>
      <c r="D96" s="228"/>
      <c r="E96" s="47"/>
      <c r="F96" s="228"/>
      <c r="G96" s="47"/>
      <c r="H96" s="228"/>
      <c r="I96" s="47"/>
      <c r="J96" s="228"/>
      <c r="K96" s="47"/>
    </row>
    <row r="97" spans="2:11" ht="16.5" customHeight="1">
      <c r="B97" s="102"/>
      <c r="C97"/>
      <c r="D97" s="102"/>
      <c r="E97"/>
      <c r="F97" s="102"/>
      <c r="G97"/>
      <c r="H97" s="102"/>
      <c r="I97"/>
      <c r="J97" s="102"/>
      <c r="K97"/>
    </row>
    <row r="98" spans="2:11" ht="16.5" customHeight="1">
      <c r="B98" s="102"/>
      <c r="C98"/>
      <c r="D98" s="102"/>
      <c r="E98"/>
      <c r="F98" s="102"/>
      <c r="G98"/>
      <c r="H98" s="102"/>
      <c r="I98"/>
      <c r="J98" s="102"/>
      <c r="K98"/>
    </row>
    <row r="99" spans="2:11" ht="16.5" customHeight="1">
      <c r="B99" s="102"/>
      <c r="C99"/>
      <c r="D99" s="102"/>
      <c r="E99"/>
      <c r="F99" s="102"/>
      <c r="G99"/>
      <c r="H99" s="102"/>
      <c r="I99"/>
      <c r="J99" s="102"/>
      <c r="K99"/>
    </row>
    <row r="100" spans="2:11" ht="16.5" customHeight="1">
      <c r="B100" s="102"/>
      <c r="C100"/>
      <c r="D100" s="102"/>
      <c r="E100"/>
      <c r="F100" s="102"/>
      <c r="G100"/>
      <c r="H100" s="102"/>
      <c r="I100"/>
      <c r="J100" s="102"/>
      <c r="K100"/>
    </row>
    <row r="101" spans="2:11" ht="16.5" customHeight="1">
      <c r="B101" s="102"/>
      <c r="C101"/>
      <c r="D101" s="102"/>
      <c r="E101"/>
      <c r="F101" s="102"/>
      <c r="G101"/>
      <c r="H101" s="102"/>
      <c r="I101"/>
      <c r="J101" s="102"/>
      <c r="K101"/>
    </row>
    <row r="102" spans="2:11" ht="16.5" customHeight="1">
      <c r="B102" s="102"/>
      <c r="C102"/>
      <c r="D102" s="102"/>
      <c r="E102"/>
      <c r="F102" s="102"/>
      <c r="G102"/>
      <c r="H102" s="102"/>
      <c r="I102"/>
      <c r="J102" s="102"/>
      <c r="K102"/>
    </row>
  </sheetData>
  <mergeCells count="10">
    <mergeCell ref="B5:C5"/>
    <mergeCell ref="D5:E5"/>
    <mergeCell ref="F5:G5"/>
    <mergeCell ref="H5:I5"/>
    <mergeCell ref="J5:K5"/>
    <mergeCell ref="B54:C54"/>
    <mergeCell ref="D54:E54"/>
    <mergeCell ref="F54:G54"/>
    <mergeCell ref="H54:I54"/>
    <mergeCell ref="J54:K54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90"/>
  <sheetViews>
    <sheetView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2" sqref="A2"/>
    </sheetView>
  </sheetViews>
  <sheetFormatPr defaultRowHeight="16.5" customHeight="1"/>
  <cols>
    <col min="1" max="1" width="7.375" customWidth="1"/>
    <col min="2" max="2" width="6.625" style="38" customWidth="1"/>
    <col min="3" max="3" width="23.75" bestFit="1" customWidth="1"/>
    <col min="4" max="4" width="11.375" customWidth="1"/>
    <col min="5" max="5" width="11.375" style="124" customWidth="1"/>
    <col min="6" max="7" width="8.625" style="12" customWidth="1"/>
    <col min="8" max="8" width="7.375" style="12" customWidth="1"/>
    <col min="9" max="9" width="7.25" style="12" customWidth="1"/>
    <col min="10" max="10" width="25.375" style="38" customWidth="1"/>
    <col min="11" max="11" width="16.125" style="117" customWidth="1"/>
    <col min="13" max="13" width="9.625" customWidth="1"/>
    <col min="15" max="15" width="9.625" customWidth="1"/>
  </cols>
  <sheetData>
    <row r="1" spans="1:18" ht="16.5" customHeight="1">
      <c r="A1" s="1" t="s">
        <v>1146</v>
      </c>
    </row>
    <row r="3" spans="1:18" ht="16.5" customHeight="1">
      <c r="A3" s="8" t="s">
        <v>2577</v>
      </c>
    </row>
    <row r="4" spans="1:18" ht="16.5" customHeight="1">
      <c r="A4" s="8"/>
    </row>
    <row r="5" spans="1:18" ht="16.5" customHeight="1">
      <c r="C5" s="127">
        <f>COUNTA(帽子・アクセ!$B$9:$B$183)</f>
        <v>0</v>
      </c>
    </row>
    <row r="6" spans="1:18" ht="16.5" customHeight="1">
      <c r="C6" s="120"/>
    </row>
    <row r="7" spans="1:18" ht="16.5" customHeight="1">
      <c r="A7" s="2" t="s">
        <v>1</v>
      </c>
      <c r="B7" s="2" t="s">
        <v>1381</v>
      </c>
      <c r="C7" s="2" t="s">
        <v>2</v>
      </c>
      <c r="D7" s="2" t="s">
        <v>530</v>
      </c>
      <c r="E7" s="2" t="s">
        <v>2579</v>
      </c>
      <c r="F7" s="235" t="s">
        <v>545</v>
      </c>
      <c r="G7" s="235" t="s">
        <v>547</v>
      </c>
      <c r="H7" s="2" t="s">
        <v>554</v>
      </c>
      <c r="I7" s="2" t="s">
        <v>559</v>
      </c>
      <c r="J7" s="2" t="s">
        <v>728</v>
      </c>
      <c r="K7" s="235" t="s">
        <v>3683</v>
      </c>
      <c r="L7" s="235" t="s">
        <v>2381</v>
      </c>
      <c r="M7" s="235" t="s">
        <v>2382</v>
      </c>
      <c r="N7" s="235" t="s">
        <v>2383</v>
      </c>
      <c r="O7" s="235" t="s">
        <v>2384</v>
      </c>
      <c r="P7" s="235" t="s">
        <v>2385</v>
      </c>
      <c r="Q7" s="235" t="s">
        <v>3684</v>
      </c>
      <c r="R7" s="235" t="s">
        <v>572</v>
      </c>
    </row>
    <row r="8" spans="1:18" ht="16.5" customHeight="1">
      <c r="A8" s="2"/>
      <c r="B8" s="2"/>
      <c r="C8" s="2"/>
      <c r="D8" s="2"/>
      <c r="E8" s="2"/>
      <c r="F8" s="235"/>
      <c r="G8" s="235"/>
      <c r="H8" s="2"/>
      <c r="I8" s="2"/>
      <c r="J8" s="2"/>
      <c r="K8" s="235"/>
      <c r="L8" s="235"/>
      <c r="M8" s="235"/>
      <c r="N8" s="235"/>
      <c r="O8" s="235"/>
      <c r="P8" s="235"/>
      <c r="Q8" s="235"/>
      <c r="R8" s="235"/>
    </row>
    <row r="9" spans="1:18" ht="16.5" customHeight="1">
      <c r="A9" s="315">
        <v>1</v>
      </c>
      <c r="B9" s="316"/>
      <c r="C9" s="121" t="s">
        <v>1181</v>
      </c>
      <c r="D9" s="275" t="s">
        <v>748</v>
      </c>
      <c r="E9" s="125" t="s">
        <v>2575</v>
      </c>
      <c r="F9" s="317">
        <v>160</v>
      </c>
      <c r="G9" s="318">
        <f>ROUNDDOWN(F9/4,0)</f>
        <v>40</v>
      </c>
      <c r="H9" s="22" t="s">
        <v>2905</v>
      </c>
      <c r="I9" s="22" t="s">
        <v>2905</v>
      </c>
      <c r="J9" s="316"/>
      <c r="K9" s="319">
        <f t="shared" ref="K9:K33" si="0">ROUNDDOWN(G9*2.9844,0)</f>
        <v>119</v>
      </c>
      <c r="L9" s="319">
        <f t="shared" ref="L9:L33" si="1">ROUNDDOWN(G9*2.9,0)</f>
        <v>116</v>
      </c>
      <c r="M9" s="319">
        <f t="shared" ref="M9:M24" si="2">ROUNDDOWN(G9*2.85,0)</f>
        <v>114</v>
      </c>
      <c r="N9" s="319">
        <f t="shared" ref="N9:N23" si="3">ROUNDDOWN(G9*2.8,0)</f>
        <v>112</v>
      </c>
      <c r="O9" s="319">
        <f t="shared" ref="O9:O33" si="4">ROUNDDOWN(G9*2.75,0)</f>
        <v>110</v>
      </c>
      <c r="P9" s="319">
        <f t="shared" ref="P9:P33" si="5">ROUNDDOWN(G9*2.5,0)</f>
        <v>100</v>
      </c>
      <c r="Q9" s="319">
        <f t="shared" ref="Q9:Q33" si="6">ROUNDDOWN(G9*2,0)</f>
        <v>80</v>
      </c>
      <c r="R9" s="319">
        <f t="shared" ref="R9:R23" si="7">ROUNDDOWN(G9*0,0)</f>
        <v>0</v>
      </c>
    </row>
    <row r="10" spans="1:18" ht="16.5" customHeight="1">
      <c r="A10" s="320">
        <v>2</v>
      </c>
      <c r="B10" s="321"/>
      <c r="C10" s="229" t="s">
        <v>1149</v>
      </c>
      <c r="D10" s="230" t="s">
        <v>748</v>
      </c>
      <c r="E10" s="231" t="s">
        <v>2575</v>
      </c>
      <c r="F10" s="234">
        <v>160</v>
      </c>
      <c r="G10" s="233">
        <f t="shared" ref="G10:G73" si="8">ROUNDDOWN(F10/4,0)</f>
        <v>40</v>
      </c>
      <c r="H10" s="29" t="s">
        <v>2906</v>
      </c>
      <c r="I10" s="29" t="s">
        <v>2906</v>
      </c>
      <c r="J10" s="321"/>
      <c r="K10" s="322">
        <f t="shared" si="0"/>
        <v>119</v>
      </c>
      <c r="L10" s="322">
        <f t="shared" si="1"/>
        <v>116</v>
      </c>
      <c r="M10" s="322">
        <f t="shared" si="2"/>
        <v>114</v>
      </c>
      <c r="N10" s="322">
        <f t="shared" si="3"/>
        <v>112</v>
      </c>
      <c r="O10" s="322">
        <f t="shared" si="4"/>
        <v>110</v>
      </c>
      <c r="P10" s="322">
        <f t="shared" si="5"/>
        <v>100</v>
      </c>
      <c r="Q10" s="322">
        <f t="shared" si="6"/>
        <v>80</v>
      </c>
      <c r="R10" s="322">
        <f t="shared" si="7"/>
        <v>0</v>
      </c>
    </row>
    <row r="11" spans="1:18" ht="16.5" customHeight="1">
      <c r="A11" s="315">
        <v>3</v>
      </c>
      <c r="B11" s="316"/>
      <c r="C11" s="121" t="s">
        <v>1168</v>
      </c>
      <c r="D11" s="275" t="s">
        <v>744</v>
      </c>
      <c r="E11" s="125" t="s">
        <v>2575</v>
      </c>
      <c r="F11" s="323">
        <v>160</v>
      </c>
      <c r="G11" s="318">
        <f t="shared" si="8"/>
        <v>40</v>
      </c>
      <c r="H11" s="68" t="s">
        <v>2902</v>
      </c>
      <c r="I11" s="68" t="s">
        <v>2902</v>
      </c>
      <c r="J11" s="316"/>
      <c r="K11" s="319">
        <f t="shared" si="0"/>
        <v>119</v>
      </c>
      <c r="L11" s="319">
        <f t="shared" si="1"/>
        <v>116</v>
      </c>
      <c r="M11" s="319">
        <f t="shared" si="2"/>
        <v>114</v>
      </c>
      <c r="N11" s="319">
        <f t="shared" si="3"/>
        <v>112</v>
      </c>
      <c r="O11" s="319">
        <f t="shared" si="4"/>
        <v>110</v>
      </c>
      <c r="P11" s="319">
        <f t="shared" si="5"/>
        <v>100</v>
      </c>
      <c r="Q11" s="319">
        <f t="shared" si="6"/>
        <v>80</v>
      </c>
      <c r="R11" s="319">
        <f t="shared" si="7"/>
        <v>0</v>
      </c>
    </row>
    <row r="12" spans="1:18" ht="16.5" customHeight="1">
      <c r="A12" s="320">
        <v>4</v>
      </c>
      <c r="B12" s="321"/>
      <c r="C12" s="229" t="s">
        <v>1211</v>
      </c>
      <c r="D12" s="230" t="s">
        <v>2508</v>
      </c>
      <c r="E12" s="231" t="s">
        <v>2575</v>
      </c>
      <c r="F12" s="234">
        <v>160</v>
      </c>
      <c r="G12" s="233">
        <f t="shared" si="8"/>
        <v>40</v>
      </c>
      <c r="H12" s="81" t="s">
        <v>2912</v>
      </c>
      <c r="I12" s="81" t="s">
        <v>2912</v>
      </c>
      <c r="J12" s="321"/>
      <c r="K12" s="322">
        <f t="shared" si="0"/>
        <v>119</v>
      </c>
      <c r="L12" s="322">
        <f t="shared" si="1"/>
        <v>116</v>
      </c>
      <c r="M12" s="322">
        <f t="shared" si="2"/>
        <v>114</v>
      </c>
      <c r="N12" s="322">
        <f t="shared" si="3"/>
        <v>112</v>
      </c>
      <c r="O12" s="322">
        <f t="shared" si="4"/>
        <v>110</v>
      </c>
      <c r="P12" s="322">
        <f t="shared" si="5"/>
        <v>100</v>
      </c>
      <c r="Q12" s="322">
        <f t="shared" si="6"/>
        <v>80</v>
      </c>
      <c r="R12" s="322">
        <f t="shared" si="7"/>
        <v>0</v>
      </c>
    </row>
    <row r="13" spans="1:18" ht="16.5" customHeight="1">
      <c r="A13" s="315">
        <v>5</v>
      </c>
      <c r="B13" s="316"/>
      <c r="C13" s="121" t="s">
        <v>1212</v>
      </c>
      <c r="D13" s="275" t="s">
        <v>760</v>
      </c>
      <c r="E13" s="125" t="s">
        <v>2575</v>
      </c>
      <c r="F13" s="323">
        <v>160</v>
      </c>
      <c r="G13" s="318">
        <f t="shared" si="8"/>
        <v>40</v>
      </c>
      <c r="H13" s="24" t="s">
        <v>2908</v>
      </c>
      <c r="I13" s="24" t="s">
        <v>2908</v>
      </c>
      <c r="J13" s="316"/>
      <c r="K13" s="319">
        <f t="shared" si="0"/>
        <v>119</v>
      </c>
      <c r="L13" s="319">
        <f t="shared" si="1"/>
        <v>116</v>
      </c>
      <c r="M13" s="319">
        <f t="shared" si="2"/>
        <v>114</v>
      </c>
      <c r="N13" s="319">
        <f t="shared" si="3"/>
        <v>112</v>
      </c>
      <c r="O13" s="319">
        <f t="shared" si="4"/>
        <v>110</v>
      </c>
      <c r="P13" s="319">
        <f t="shared" si="5"/>
        <v>100</v>
      </c>
      <c r="Q13" s="319">
        <f t="shared" si="6"/>
        <v>80</v>
      </c>
      <c r="R13" s="319">
        <f t="shared" si="7"/>
        <v>0</v>
      </c>
    </row>
    <row r="14" spans="1:18" ht="16.5" customHeight="1">
      <c r="A14" s="320">
        <v>6</v>
      </c>
      <c r="B14" s="321"/>
      <c r="C14" s="229" t="s">
        <v>1204</v>
      </c>
      <c r="D14" s="230" t="s">
        <v>744</v>
      </c>
      <c r="E14" s="231" t="s">
        <v>2575</v>
      </c>
      <c r="F14" s="234">
        <v>160</v>
      </c>
      <c r="G14" s="233">
        <f t="shared" si="8"/>
        <v>40</v>
      </c>
      <c r="H14" s="27" t="s">
        <v>556</v>
      </c>
      <c r="I14" s="27" t="s">
        <v>556</v>
      </c>
      <c r="J14" s="321"/>
      <c r="K14" s="322">
        <f t="shared" si="0"/>
        <v>119</v>
      </c>
      <c r="L14" s="322">
        <f t="shared" si="1"/>
        <v>116</v>
      </c>
      <c r="M14" s="322">
        <f t="shared" si="2"/>
        <v>114</v>
      </c>
      <c r="N14" s="322">
        <f t="shared" si="3"/>
        <v>112</v>
      </c>
      <c r="O14" s="322">
        <f t="shared" si="4"/>
        <v>110</v>
      </c>
      <c r="P14" s="322">
        <f t="shared" si="5"/>
        <v>100</v>
      </c>
      <c r="Q14" s="322">
        <f t="shared" si="6"/>
        <v>80</v>
      </c>
      <c r="R14" s="322">
        <f t="shared" si="7"/>
        <v>0</v>
      </c>
    </row>
    <row r="15" spans="1:18" ht="16.5" customHeight="1">
      <c r="A15" s="315">
        <v>7</v>
      </c>
      <c r="B15" s="316"/>
      <c r="C15" s="121" t="s">
        <v>1173</v>
      </c>
      <c r="D15" s="275" t="s">
        <v>2504</v>
      </c>
      <c r="E15" s="125" t="s">
        <v>2575</v>
      </c>
      <c r="F15" s="323">
        <v>160</v>
      </c>
      <c r="G15" s="318">
        <f t="shared" si="8"/>
        <v>40</v>
      </c>
      <c r="H15" s="25" t="s">
        <v>2901</v>
      </c>
      <c r="I15" s="25" t="s">
        <v>2901</v>
      </c>
      <c r="J15" s="316"/>
      <c r="K15" s="319">
        <f t="shared" si="0"/>
        <v>119</v>
      </c>
      <c r="L15" s="319">
        <f t="shared" si="1"/>
        <v>116</v>
      </c>
      <c r="M15" s="319">
        <f t="shared" si="2"/>
        <v>114</v>
      </c>
      <c r="N15" s="319">
        <f t="shared" si="3"/>
        <v>112</v>
      </c>
      <c r="O15" s="319">
        <f t="shared" si="4"/>
        <v>110</v>
      </c>
      <c r="P15" s="319">
        <f t="shared" si="5"/>
        <v>100</v>
      </c>
      <c r="Q15" s="319">
        <f t="shared" si="6"/>
        <v>80</v>
      </c>
      <c r="R15" s="319">
        <f t="shared" si="7"/>
        <v>0</v>
      </c>
    </row>
    <row r="16" spans="1:18" ht="16.5" customHeight="1">
      <c r="A16" s="320">
        <v>8</v>
      </c>
      <c r="B16" s="321"/>
      <c r="C16" s="229" t="s">
        <v>1215</v>
      </c>
      <c r="D16" s="230" t="s">
        <v>2506</v>
      </c>
      <c r="E16" s="231" t="s">
        <v>2575</v>
      </c>
      <c r="F16" s="234">
        <v>160</v>
      </c>
      <c r="G16" s="233">
        <f t="shared" si="8"/>
        <v>40</v>
      </c>
      <c r="H16" s="78" t="s">
        <v>2911</v>
      </c>
      <c r="I16" s="78" t="s">
        <v>2911</v>
      </c>
      <c r="J16" s="321"/>
      <c r="K16" s="322">
        <f t="shared" si="0"/>
        <v>119</v>
      </c>
      <c r="L16" s="322">
        <f t="shared" si="1"/>
        <v>116</v>
      </c>
      <c r="M16" s="322">
        <f t="shared" si="2"/>
        <v>114</v>
      </c>
      <c r="N16" s="322">
        <f t="shared" si="3"/>
        <v>112</v>
      </c>
      <c r="O16" s="322">
        <f t="shared" si="4"/>
        <v>110</v>
      </c>
      <c r="P16" s="322">
        <f t="shared" si="5"/>
        <v>100</v>
      </c>
      <c r="Q16" s="322">
        <f t="shared" si="6"/>
        <v>80</v>
      </c>
      <c r="R16" s="322">
        <f t="shared" si="7"/>
        <v>0</v>
      </c>
    </row>
    <row r="17" spans="1:18" ht="16.5" customHeight="1">
      <c r="A17" s="315">
        <v>9</v>
      </c>
      <c r="B17" s="316"/>
      <c r="C17" s="121" t="s">
        <v>2512</v>
      </c>
      <c r="D17" s="275" t="s">
        <v>2508</v>
      </c>
      <c r="E17" s="125" t="s">
        <v>2575</v>
      </c>
      <c r="F17" s="323">
        <v>640</v>
      </c>
      <c r="G17" s="318">
        <f t="shared" si="8"/>
        <v>160</v>
      </c>
      <c r="H17" s="23" t="s">
        <v>2900</v>
      </c>
      <c r="I17" s="23" t="s">
        <v>2900</v>
      </c>
      <c r="J17" s="316"/>
      <c r="K17" s="319">
        <f t="shared" si="0"/>
        <v>477</v>
      </c>
      <c r="L17" s="319">
        <f t="shared" si="1"/>
        <v>464</v>
      </c>
      <c r="M17" s="319">
        <f t="shared" si="2"/>
        <v>456</v>
      </c>
      <c r="N17" s="319">
        <f t="shared" si="3"/>
        <v>448</v>
      </c>
      <c r="O17" s="319">
        <f t="shared" si="4"/>
        <v>440</v>
      </c>
      <c r="P17" s="319">
        <f t="shared" si="5"/>
        <v>400</v>
      </c>
      <c r="Q17" s="319">
        <f t="shared" si="6"/>
        <v>320</v>
      </c>
      <c r="R17" s="319">
        <f t="shared" si="7"/>
        <v>0</v>
      </c>
    </row>
    <row r="18" spans="1:18" ht="16.5" customHeight="1">
      <c r="A18" s="320">
        <v>10</v>
      </c>
      <c r="B18" s="321"/>
      <c r="C18" s="229" t="s">
        <v>1147</v>
      </c>
      <c r="D18" s="230" t="s">
        <v>760</v>
      </c>
      <c r="E18" s="231" t="s">
        <v>2575</v>
      </c>
      <c r="F18" s="234">
        <v>160</v>
      </c>
      <c r="G18" s="233">
        <f t="shared" si="8"/>
        <v>40</v>
      </c>
      <c r="H18" s="23" t="s">
        <v>2900</v>
      </c>
      <c r="I18" s="23" t="s">
        <v>2900</v>
      </c>
      <c r="J18" s="321"/>
      <c r="K18" s="322">
        <f t="shared" si="0"/>
        <v>119</v>
      </c>
      <c r="L18" s="322">
        <f t="shared" si="1"/>
        <v>116</v>
      </c>
      <c r="M18" s="322">
        <f t="shared" si="2"/>
        <v>114</v>
      </c>
      <c r="N18" s="322">
        <f t="shared" si="3"/>
        <v>112</v>
      </c>
      <c r="O18" s="322">
        <f t="shared" si="4"/>
        <v>110</v>
      </c>
      <c r="P18" s="322">
        <f t="shared" si="5"/>
        <v>100</v>
      </c>
      <c r="Q18" s="322">
        <f t="shared" si="6"/>
        <v>80</v>
      </c>
      <c r="R18" s="322">
        <f t="shared" si="7"/>
        <v>0</v>
      </c>
    </row>
    <row r="19" spans="1:18" ht="16.5" customHeight="1">
      <c r="A19" s="315">
        <v>11</v>
      </c>
      <c r="B19" s="316"/>
      <c r="C19" s="121" t="s">
        <v>1213</v>
      </c>
      <c r="D19" s="275" t="s">
        <v>730</v>
      </c>
      <c r="E19" s="125" t="s">
        <v>2575</v>
      </c>
      <c r="F19" s="323">
        <v>160</v>
      </c>
      <c r="G19" s="318">
        <f t="shared" si="8"/>
        <v>40</v>
      </c>
      <c r="H19" s="24" t="s">
        <v>2908</v>
      </c>
      <c r="I19" s="24" t="s">
        <v>2908</v>
      </c>
      <c r="J19" s="316"/>
      <c r="K19" s="319">
        <f t="shared" si="0"/>
        <v>119</v>
      </c>
      <c r="L19" s="319">
        <f t="shared" si="1"/>
        <v>116</v>
      </c>
      <c r="M19" s="319">
        <f t="shared" si="2"/>
        <v>114</v>
      </c>
      <c r="N19" s="319">
        <f t="shared" si="3"/>
        <v>112</v>
      </c>
      <c r="O19" s="319">
        <f t="shared" si="4"/>
        <v>110</v>
      </c>
      <c r="P19" s="319">
        <f t="shared" si="5"/>
        <v>100</v>
      </c>
      <c r="Q19" s="319">
        <f t="shared" si="6"/>
        <v>80</v>
      </c>
      <c r="R19" s="319">
        <f t="shared" si="7"/>
        <v>0</v>
      </c>
    </row>
    <row r="20" spans="1:18" ht="16.5" customHeight="1">
      <c r="A20" s="320">
        <v>12</v>
      </c>
      <c r="B20" s="321"/>
      <c r="C20" s="229" t="s">
        <v>1163</v>
      </c>
      <c r="D20" s="230" t="s">
        <v>2504</v>
      </c>
      <c r="E20" s="231" t="s">
        <v>2575</v>
      </c>
      <c r="F20" s="234">
        <v>160</v>
      </c>
      <c r="G20" s="233">
        <f t="shared" si="8"/>
        <v>40</v>
      </c>
      <c r="H20" s="73" t="s">
        <v>558</v>
      </c>
      <c r="I20" s="73" t="s">
        <v>558</v>
      </c>
      <c r="J20" s="321"/>
      <c r="K20" s="322">
        <f t="shared" si="0"/>
        <v>119</v>
      </c>
      <c r="L20" s="322">
        <f t="shared" si="1"/>
        <v>116</v>
      </c>
      <c r="M20" s="322">
        <f t="shared" si="2"/>
        <v>114</v>
      </c>
      <c r="N20" s="322">
        <f t="shared" si="3"/>
        <v>112</v>
      </c>
      <c r="O20" s="322">
        <f t="shared" si="4"/>
        <v>110</v>
      </c>
      <c r="P20" s="322">
        <f t="shared" si="5"/>
        <v>100</v>
      </c>
      <c r="Q20" s="322">
        <f t="shared" si="6"/>
        <v>80</v>
      </c>
      <c r="R20" s="322">
        <f t="shared" si="7"/>
        <v>0</v>
      </c>
    </row>
    <row r="21" spans="1:18" ht="16.5" customHeight="1">
      <c r="A21" s="315">
        <v>13</v>
      </c>
      <c r="B21" s="316"/>
      <c r="C21" s="121" t="s">
        <v>1205</v>
      </c>
      <c r="D21" s="275" t="s">
        <v>744</v>
      </c>
      <c r="E21" s="125" t="s">
        <v>2575</v>
      </c>
      <c r="F21" s="323">
        <v>160</v>
      </c>
      <c r="G21" s="318">
        <f t="shared" si="8"/>
        <v>40</v>
      </c>
      <c r="H21" s="27" t="s">
        <v>556</v>
      </c>
      <c r="I21" s="27" t="s">
        <v>556</v>
      </c>
      <c r="J21" s="316"/>
      <c r="K21" s="319">
        <f t="shared" si="0"/>
        <v>119</v>
      </c>
      <c r="L21" s="319">
        <f t="shared" si="1"/>
        <v>116</v>
      </c>
      <c r="M21" s="319">
        <f t="shared" si="2"/>
        <v>114</v>
      </c>
      <c r="N21" s="319">
        <f t="shared" si="3"/>
        <v>112</v>
      </c>
      <c r="O21" s="319">
        <f t="shared" si="4"/>
        <v>110</v>
      </c>
      <c r="P21" s="319">
        <f t="shared" si="5"/>
        <v>100</v>
      </c>
      <c r="Q21" s="319">
        <f t="shared" si="6"/>
        <v>80</v>
      </c>
      <c r="R21" s="319">
        <f t="shared" si="7"/>
        <v>0</v>
      </c>
    </row>
    <row r="22" spans="1:18" ht="16.5" customHeight="1">
      <c r="A22" s="320">
        <v>14</v>
      </c>
      <c r="B22" s="321"/>
      <c r="C22" s="229" t="s">
        <v>1216</v>
      </c>
      <c r="D22" s="230" t="s">
        <v>760</v>
      </c>
      <c r="E22" s="231" t="s">
        <v>2575</v>
      </c>
      <c r="F22" s="234">
        <v>160</v>
      </c>
      <c r="G22" s="233">
        <f t="shared" si="8"/>
        <v>40</v>
      </c>
      <c r="H22" s="78" t="s">
        <v>2911</v>
      </c>
      <c r="I22" s="22" t="s">
        <v>2905</v>
      </c>
      <c r="J22" s="321"/>
      <c r="K22" s="322">
        <f t="shared" si="0"/>
        <v>119</v>
      </c>
      <c r="L22" s="322">
        <f t="shared" si="1"/>
        <v>116</v>
      </c>
      <c r="M22" s="322">
        <f t="shared" si="2"/>
        <v>114</v>
      </c>
      <c r="N22" s="322">
        <f t="shared" si="3"/>
        <v>112</v>
      </c>
      <c r="O22" s="322">
        <f t="shared" si="4"/>
        <v>110</v>
      </c>
      <c r="P22" s="322">
        <f t="shared" si="5"/>
        <v>100</v>
      </c>
      <c r="Q22" s="322">
        <f t="shared" si="6"/>
        <v>80</v>
      </c>
      <c r="R22" s="322">
        <f t="shared" si="7"/>
        <v>0</v>
      </c>
    </row>
    <row r="23" spans="1:18" ht="16.5" customHeight="1">
      <c r="A23" s="315">
        <v>15</v>
      </c>
      <c r="B23" s="316"/>
      <c r="C23" s="121" t="s">
        <v>1152</v>
      </c>
      <c r="D23" s="275" t="s">
        <v>2506</v>
      </c>
      <c r="E23" s="125" t="s">
        <v>2575</v>
      </c>
      <c r="F23" s="323">
        <v>160</v>
      </c>
      <c r="G23" s="318">
        <f t="shared" si="8"/>
        <v>40</v>
      </c>
      <c r="H23" s="29" t="s">
        <v>2906</v>
      </c>
      <c r="I23" s="22" t="s">
        <v>2905</v>
      </c>
      <c r="J23" s="316"/>
      <c r="K23" s="319">
        <f t="shared" si="0"/>
        <v>119</v>
      </c>
      <c r="L23" s="319">
        <f t="shared" si="1"/>
        <v>116</v>
      </c>
      <c r="M23" s="319">
        <f t="shared" si="2"/>
        <v>114</v>
      </c>
      <c r="N23" s="319">
        <f t="shared" si="3"/>
        <v>112</v>
      </c>
      <c r="O23" s="319">
        <f t="shared" si="4"/>
        <v>110</v>
      </c>
      <c r="P23" s="319">
        <f t="shared" si="5"/>
        <v>100</v>
      </c>
      <c r="Q23" s="319">
        <f t="shared" si="6"/>
        <v>80</v>
      </c>
      <c r="R23" s="319">
        <f t="shared" si="7"/>
        <v>0</v>
      </c>
    </row>
    <row r="24" spans="1:18" ht="16.5" customHeight="1">
      <c r="A24" s="320">
        <v>16</v>
      </c>
      <c r="B24" s="321"/>
      <c r="C24" s="229" t="s">
        <v>1167</v>
      </c>
      <c r="D24" s="230" t="s">
        <v>2508</v>
      </c>
      <c r="E24" s="231" t="s">
        <v>2575</v>
      </c>
      <c r="F24" s="234">
        <v>160</v>
      </c>
      <c r="G24" s="233">
        <f t="shared" si="8"/>
        <v>40</v>
      </c>
      <c r="H24" s="22" t="s">
        <v>2905</v>
      </c>
      <c r="I24" s="26" t="s">
        <v>555</v>
      </c>
      <c r="J24" s="321"/>
      <c r="K24" s="322">
        <f t="shared" si="0"/>
        <v>119</v>
      </c>
      <c r="L24" s="322">
        <f t="shared" si="1"/>
        <v>116</v>
      </c>
      <c r="M24" s="322">
        <f t="shared" si="2"/>
        <v>114</v>
      </c>
      <c r="N24" s="322">
        <f t="shared" ref="N24:N33" si="9">ROUNDDOWN(G24*2.8,0)</f>
        <v>112</v>
      </c>
      <c r="O24" s="322">
        <f t="shared" si="4"/>
        <v>110</v>
      </c>
      <c r="P24" s="322">
        <f t="shared" si="5"/>
        <v>100</v>
      </c>
      <c r="Q24" s="322">
        <f t="shared" si="6"/>
        <v>80</v>
      </c>
      <c r="R24" s="322">
        <f t="shared" ref="R24:R33" si="10">ROUNDDOWN(G24*0,0)</f>
        <v>0</v>
      </c>
    </row>
    <row r="25" spans="1:18" ht="16.5" customHeight="1">
      <c r="A25" s="315">
        <v>17</v>
      </c>
      <c r="B25" s="316"/>
      <c r="C25" s="121" t="s">
        <v>1214</v>
      </c>
      <c r="D25" s="275" t="s">
        <v>2508</v>
      </c>
      <c r="E25" s="125" t="s">
        <v>2575</v>
      </c>
      <c r="F25" s="323">
        <v>160</v>
      </c>
      <c r="G25" s="318">
        <f t="shared" si="8"/>
        <v>40</v>
      </c>
      <c r="H25" s="20" t="s">
        <v>2909</v>
      </c>
      <c r="I25" s="20" t="s">
        <v>2909</v>
      </c>
      <c r="J25" s="316"/>
      <c r="K25" s="319">
        <f t="shared" si="0"/>
        <v>119</v>
      </c>
      <c r="L25" s="319">
        <f t="shared" si="1"/>
        <v>116</v>
      </c>
      <c r="M25" s="319">
        <f t="shared" ref="M25:M33" si="11">ROUNDDOWN(G25*2.85,0)</f>
        <v>114</v>
      </c>
      <c r="N25" s="319">
        <f t="shared" si="9"/>
        <v>112</v>
      </c>
      <c r="O25" s="319">
        <f t="shared" si="4"/>
        <v>110</v>
      </c>
      <c r="P25" s="319">
        <f t="shared" si="5"/>
        <v>100</v>
      </c>
      <c r="Q25" s="319">
        <f t="shared" si="6"/>
        <v>80</v>
      </c>
      <c r="R25" s="319">
        <f t="shared" si="10"/>
        <v>0</v>
      </c>
    </row>
    <row r="26" spans="1:18" ht="16.5" customHeight="1">
      <c r="A26" s="320">
        <v>18</v>
      </c>
      <c r="B26" s="321"/>
      <c r="C26" s="229" t="s">
        <v>1188</v>
      </c>
      <c r="D26" s="230" t="s">
        <v>730</v>
      </c>
      <c r="E26" s="231" t="s">
        <v>2575</v>
      </c>
      <c r="F26" s="234">
        <v>240</v>
      </c>
      <c r="G26" s="233">
        <f t="shared" si="8"/>
        <v>60</v>
      </c>
      <c r="H26" s="28" t="s">
        <v>557</v>
      </c>
      <c r="I26" s="28" t="s">
        <v>557</v>
      </c>
      <c r="J26" s="321"/>
      <c r="K26" s="322">
        <f t="shared" si="0"/>
        <v>179</v>
      </c>
      <c r="L26" s="322">
        <f t="shared" si="1"/>
        <v>174</v>
      </c>
      <c r="M26" s="322">
        <f t="shared" si="11"/>
        <v>171</v>
      </c>
      <c r="N26" s="322">
        <f t="shared" si="9"/>
        <v>168</v>
      </c>
      <c r="O26" s="322">
        <f t="shared" si="4"/>
        <v>165</v>
      </c>
      <c r="P26" s="322">
        <f t="shared" si="5"/>
        <v>150</v>
      </c>
      <c r="Q26" s="322">
        <f t="shared" si="6"/>
        <v>120</v>
      </c>
      <c r="R26" s="322">
        <f t="shared" si="10"/>
        <v>0</v>
      </c>
    </row>
    <row r="27" spans="1:18" ht="16.5" customHeight="1">
      <c r="A27" s="315">
        <v>19</v>
      </c>
      <c r="B27" s="316"/>
      <c r="C27" s="121" t="s">
        <v>1202</v>
      </c>
      <c r="D27" s="275" t="s">
        <v>760</v>
      </c>
      <c r="E27" s="125" t="s">
        <v>2575</v>
      </c>
      <c r="F27" s="323">
        <v>280</v>
      </c>
      <c r="G27" s="318">
        <f t="shared" si="8"/>
        <v>70</v>
      </c>
      <c r="H27" s="81" t="s">
        <v>2912</v>
      </c>
      <c r="I27" s="81" t="s">
        <v>2912</v>
      </c>
      <c r="J27" s="316"/>
      <c r="K27" s="319">
        <f t="shared" si="0"/>
        <v>208</v>
      </c>
      <c r="L27" s="319">
        <f t="shared" si="1"/>
        <v>203</v>
      </c>
      <c r="M27" s="319">
        <f t="shared" si="11"/>
        <v>199</v>
      </c>
      <c r="N27" s="319">
        <f t="shared" si="9"/>
        <v>196</v>
      </c>
      <c r="O27" s="319">
        <f t="shared" si="4"/>
        <v>192</v>
      </c>
      <c r="P27" s="319">
        <f t="shared" si="5"/>
        <v>175</v>
      </c>
      <c r="Q27" s="319">
        <f t="shared" si="6"/>
        <v>140</v>
      </c>
      <c r="R27" s="319">
        <f t="shared" si="10"/>
        <v>0</v>
      </c>
    </row>
    <row r="28" spans="1:18" ht="16.5" customHeight="1">
      <c r="A28" s="320">
        <v>20</v>
      </c>
      <c r="B28" s="321"/>
      <c r="C28" s="229" t="s">
        <v>1207</v>
      </c>
      <c r="D28" s="230" t="s">
        <v>730</v>
      </c>
      <c r="E28" s="231" t="s">
        <v>2575</v>
      </c>
      <c r="F28" s="234">
        <v>160</v>
      </c>
      <c r="G28" s="233">
        <f t="shared" si="8"/>
        <v>40</v>
      </c>
      <c r="H28" s="20" t="s">
        <v>2909</v>
      </c>
      <c r="I28" s="20" t="s">
        <v>2909</v>
      </c>
      <c r="J28" s="321"/>
      <c r="K28" s="322">
        <f t="shared" si="0"/>
        <v>119</v>
      </c>
      <c r="L28" s="322">
        <f t="shared" si="1"/>
        <v>116</v>
      </c>
      <c r="M28" s="322">
        <f t="shared" si="11"/>
        <v>114</v>
      </c>
      <c r="N28" s="322">
        <f t="shared" si="9"/>
        <v>112</v>
      </c>
      <c r="O28" s="322">
        <f t="shared" si="4"/>
        <v>110</v>
      </c>
      <c r="P28" s="322">
        <f t="shared" si="5"/>
        <v>100</v>
      </c>
      <c r="Q28" s="322">
        <f t="shared" si="6"/>
        <v>80</v>
      </c>
      <c r="R28" s="322">
        <f t="shared" si="10"/>
        <v>0</v>
      </c>
    </row>
    <row r="29" spans="1:18" ht="16.5" customHeight="1">
      <c r="A29" s="315">
        <v>21</v>
      </c>
      <c r="B29" s="316"/>
      <c r="C29" s="121" t="s">
        <v>1170</v>
      </c>
      <c r="D29" s="275" t="s">
        <v>2510</v>
      </c>
      <c r="E29" s="125" t="s">
        <v>2575</v>
      </c>
      <c r="F29" s="323">
        <v>160</v>
      </c>
      <c r="G29" s="318">
        <f t="shared" si="8"/>
        <v>40</v>
      </c>
      <c r="H29" s="22" t="s">
        <v>2905</v>
      </c>
      <c r="I29" s="81" t="s">
        <v>2912</v>
      </c>
      <c r="J29" s="316"/>
      <c r="K29" s="319">
        <f t="shared" si="0"/>
        <v>119</v>
      </c>
      <c r="L29" s="319">
        <f t="shared" si="1"/>
        <v>116</v>
      </c>
      <c r="M29" s="319">
        <f t="shared" si="11"/>
        <v>114</v>
      </c>
      <c r="N29" s="319">
        <f t="shared" si="9"/>
        <v>112</v>
      </c>
      <c r="O29" s="319">
        <f t="shared" si="4"/>
        <v>110</v>
      </c>
      <c r="P29" s="319">
        <f t="shared" si="5"/>
        <v>100</v>
      </c>
      <c r="Q29" s="319">
        <f t="shared" si="6"/>
        <v>80</v>
      </c>
      <c r="R29" s="319">
        <f t="shared" si="10"/>
        <v>0</v>
      </c>
    </row>
    <row r="30" spans="1:18" ht="16.5" customHeight="1">
      <c r="A30" s="320">
        <v>22</v>
      </c>
      <c r="B30" s="321"/>
      <c r="C30" s="229" t="s">
        <v>1200</v>
      </c>
      <c r="D30" s="230" t="s">
        <v>744</v>
      </c>
      <c r="E30" s="231" t="s">
        <v>2575</v>
      </c>
      <c r="F30" s="234">
        <v>300</v>
      </c>
      <c r="G30" s="233">
        <f t="shared" si="8"/>
        <v>75</v>
      </c>
      <c r="H30" s="29" t="s">
        <v>2906</v>
      </c>
      <c r="I30" s="22" t="s">
        <v>2905</v>
      </c>
      <c r="J30" s="321"/>
      <c r="K30" s="322">
        <f t="shared" si="0"/>
        <v>223</v>
      </c>
      <c r="L30" s="322">
        <f t="shared" si="1"/>
        <v>217</v>
      </c>
      <c r="M30" s="322">
        <f t="shared" si="11"/>
        <v>213</v>
      </c>
      <c r="N30" s="322">
        <f t="shared" si="9"/>
        <v>210</v>
      </c>
      <c r="O30" s="322">
        <f t="shared" si="4"/>
        <v>206</v>
      </c>
      <c r="P30" s="322">
        <f t="shared" si="5"/>
        <v>187</v>
      </c>
      <c r="Q30" s="322">
        <f t="shared" si="6"/>
        <v>150</v>
      </c>
      <c r="R30" s="322">
        <f t="shared" si="10"/>
        <v>0</v>
      </c>
    </row>
    <row r="31" spans="1:18" ht="16.5" customHeight="1">
      <c r="A31" s="315">
        <v>23</v>
      </c>
      <c r="B31" s="316"/>
      <c r="C31" s="121" t="s">
        <v>1217</v>
      </c>
      <c r="D31" s="275" t="s">
        <v>730</v>
      </c>
      <c r="E31" s="125" t="s">
        <v>2575</v>
      </c>
      <c r="F31" s="323">
        <v>240</v>
      </c>
      <c r="G31" s="318">
        <f t="shared" si="8"/>
        <v>60</v>
      </c>
      <c r="H31" s="20" t="s">
        <v>2909</v>
      </c>
      <c r="I31" s="69" t="s">
        <v>2903</v>
      </c>
      <c r="J31" s="316"/>
      <c r="K31" s="319">
        <f t="shared" si="0"/>
        <v>179</v>
      </c>
      <c r="L31" s="319">
        <f t="shared" si="1"/>
        <v>174</v>
      </c>
      <c r="M31" s="319">
        <f t="shared" si="11"/>
        <v>171</v>
      </c>
      <c r="N31" s="319">
        <f t="shared" si="9"/>
        <v>168</v>
      </c>
      <c r="O31" s="319">
        <f t="shared" si="4"/>
        <v>165</v>
      </c>
      <c r="P31" s="319">
        <f t="shared" si="5"/>
        <v>150</v>
      </c>
      <c r="Q31" s="319">
        <f t="shared" si="6"/>
        <v>120</v>
      </c>
      <c r="R31" s="319">
        <f t="shared" si="10"/>
        <v>0</v>
      </c>
    </row>
    <row r="32" spans="1:18" ht="16.5" customHeight="1">
      <c r="A32" s="320">
        <v>24</v>
      </c>
      <c r="B32" s="321"/>
      <c r="C32" s="229" t="s">
        <v>1183</v>
      </c>
      <c r="D32" s="230" t="s">
        <v>2507</v>
      </c>
      <c r="E32" s="231" t="s">
        <v>2575</v>
      </c>
      <c r="F32" s="234">
        <v>400</v>
      </c>
      <c r="G32" s="233">
        <f t="shared" si="8"/>
        <v>100</v>
      </c>
      <c r="H32" s="25" t="s">
        <v>2901</v>
      </c>
      <c r="I32" s="25" t="s">
        <v>2901</v>
      </c>
      <c r="J32" s="321"/>
      <c r="K32" s="322">
        <f t="shared" si="0"/>
        <v>298</v>
      </c>
      <c r="L32" s="322">
        <f t="shared" si="1"/>
        <v>290</v>
      </c>
      <c r="M32" s="322">
        <f t="shared" si="11"/>
        <v>285</v>
      </c>
      <c r="N32" s="322">
        <f t="shared" si="9"/>
        <v>280</v>
      </c>
      <c r="O32" s="322">
        <f t="shared" si="4"/>
        <v>275</v>
      </c>
      <c r="P32" s="322">
        <f t="shared" si="5"/>
        <v>250</v>
      </c>
      <c r="Q32" s="322">
        <f t="shared" si="6"/>
        <v>200</v>
      </c>
      <c r="R32" s="322">
        <f t="shared" si="10"/>
        <v>0</v>
      </c>
    </row>
    <row r="33" spans="1:18" ht="16.5" customHeight="1">
      <c r="A33" s="315">
        <v>25</v>
      </c>
      <c r="B33" s="316"/>
      <c r="C33" s="121" t="s">
        <v>1218</v>
      </c>
      <c r="D33" s="275" t="s">
        <v>2508</v>
      </c>
      <c r="E33" s="125" t="s">
        <v>2575</v>
      </c>
      <c r="F33" s="323">
        <v>240</v>
      </c>
      <c r="G33" s="318">
        <f t="shared" si="8"/>
        <v>60</v>
      </c>
      <c r="H33" s="23" t="s">
        <v>2900</v>
      </c>
      <c r="I33" s="23" t="s">
        <v>2900</v>
      </c>
      <c r="J33" s="316"/>
      <c r="K33" s="319">
        <f t="shared" si="0"/>
        <v>179</v>
      </c>
      <c r="L33" s="319">
        <f t="shared" si="1"/>
        <v>174</v>
      </c>
      <c r="M33" s="319">
        <f t="shared" si="11"/>
        <v>171</v>
      </c>
      <c r="N33" s="319">
        <f t="shared" si="9"/>
        <v>168</v>
      </c>
      <c r="O33" s="319">
        <f t="shared" si="4"/>
        <v>165</v>
      </c>
      <c r="P33" s="319">
        <f t="shared" si="5"/>
        <v>150</v>
      </c>
      <c r="Q33" s="319">
        <f t="shared" si="6"/>
        <v>120</v>
      </c>
      <c r="R33" s="319">
        <f t="shared" si="10"/>
        <v>0</v>
      </c>
    </row>
    <row r="34" spans="1:18" ht="16.5" customHeight="1">
      <c r="A34" s="320">
        <v>26</v>
      </c>
      <c r="B34" s="321"/>
      <c r="C34" s="229" t="s">
        <v>2513</v>
      </c>
      <c r="D34" s="230" t="s">
        <v>2510</v>
      </c>
      <c r="E34" s="231" t="s">
        <v>2575</v>
      </c>
      <c r="F34" s="234">
        <v>8000</v>
      </c>
      <c r="G34" s="233">
        <f t="shared" si="8"/>
        <v>2000</v>
      </c>
      <c r="H34" s="23" t="s">
        <v>2900</v>
      </c>
      <c r="I34" s="26" t="s">
        <v>555</v>
      </c>
      <c r="J34" s="324" t="s">
        <v>2561</v>
      </c>
      <c r="K34" s="325" t="s">
        <v>732</v>
      </c>
      <c r="L34" s="325" t="s">
        <v>732</v>
      </c>
      <c r="M34" s="325" t="s">
        <v>732</v>
      </c>
      <c r="N34" s="325" t="s">
        <v>732</v>
      </c>
      <c r="O34" s="325" t="s">
        <v>732</v>
      </c>
      <c r="P34" s="325" t="s">
        <v>732</v>
      </c>
      <c r="Q34" s="325" t="s">
        <v>732</v>
      </c>
      <c r="R34" s="325" t="s">
        <v>732</v>
      </c>
    </row>
    <row r="35" spans="1:18" ht="16.5" customHeight="1">
      <c r="A35" s="315">
        <v>27</v>
      </c>
      <c r="B35" s="316"/>
      <c r="C35" s="121" t="s">
        <v>2514</v>
      </c>
      <c r="D35" s="275" t="s">
        <v>2508</v>
      </c>
      <c r="E35" s="125" t="s">
        <v>2575</v>
      </c>
      <c r="F35" s="323">
        <v>6400</v>
      </c>
      <c r="G35" s="318">
        <f t="shared" si="8"/>
        <v>1600</v>
      </c>
      <c r="H35" s="22" t="s">
        <v>2905</v>
      </c>
      <c r="I35" s="22" t="s">
        <v>2905</v>
      </c>
      <c r="J35" s="137" t="s">
        <v>2562</v>
      </c>
      <c r="K35" s="326" t="s">
        <v>732</v>
      </c>
      <c r="L35" s="326" t="s">
        <v>732</v>
      </c>
      <c r="M35" s="326" t="s">
        <v>732</v>
      </c>
      <c r="N35" s="326" t="s">
        <v>732</v>
      </c>
      <c r="O35" s="326" t="s">
        <v>732</v>
      </c>
      <c r="P35" s="326" t="s">
        <v>732</v>
      </c>
      <c r="Q35" s="326" t="s">
        <v>732</v>
      </c>
      <c r="R35" s="326" t="s">
        <v>732</v>
      </c>
    </row>
    <row r="36" spans="1:18" ht="16.5" customHeight="1">
      <c r="A36" s="320">
        <v>28</v>
      </c>
      <c r="B36" s="321"/>
      <c r="C36" s="229" t="s">
        <v>1201</v>
      </c>
      <c r="D36" s="230" t="s">
        <v>748</v>
      </c>
      <c r="E36" s="231" t="s">
        <v>2575</v>
      </c>
      <c r="F36" s="234">
        <v>80</v>
      </c>
      <c r="G36" s="233">
        <f t="shared" si="8"/>
        <v>20</v>
      </c>
      <c r="H36" s="29" t="s">
        <v>2906</v>
      </c>
      <c r="I36" s="29" t="s">
        <v>2906</v>
      </c>
      <c r="J36" s="321"/>
      <c r="K36" s="322">
        <f t="shared" ref="K36:K98" si="12">ROUNDDOWN(G36*2.9844,0)</f>
        <v>59</v>
      </c>
      <c r="L36" s="322">
        <f t="shared" ref="L36:L98" si="13">ROUNDDOWN(G36*2.9,0)</f>
        <v>58</v>
      </c>
      <c r="M36" s="322">
        <f t="shared" ref="M36:M98" si="14">ROUNDDOWN(G36*2.85,0)</f>
        <v>57</v>
      </c>
      <c r="N36" s="322">
        <f t="shared" ref="N36:N98" si="15">ROUNDDOWN(G36*2.8,0)</f>
        <v>56</v>
      </c>
      <c r="O36" s="322">
        <f t="shared" ref="O36:O98" si="16">ROUNDDOWN(G36*2.75,0)</f>
        <v>55</v>
      </c>
      <c r="P36" s="322">
        <f t="shared" ref="P36:P98" si="17">ROUNDDOWN(G36*2.5,0)</f>
        <v>50</v>
      </c>
      <c r="Q36" s="322">
        <f t="shared" ref="Q36:Q98" si="18">ROUNDDOWN(G36*2,0)</f>
        <v>40</v>
      </c>
      <c r="R36" s="322">
        <f t="shared" ref="R36:R98" si="19">ROUNDDOWN(G36*0,0)</f>
        <v>0</v>
      </c>
    </row>
    <row r="37" spans="1:18" ht="16.5" customHeight="1">
      <c r="A37" s="315">
        <v>29</v>
      </c>
      <c r="B37" s="316"/>
      <c r="C37" s="121" t="s">
        <v>2515</v>
      </c>
      <c r="D37" s="275" t="s">
        <v>2504</v>
      </c>
      <c r="E37" s="125" t="s">
        <v>2575</v>
      </c>
      <c r="F37" s="323">
        <v>640</v>
      </c>
      <c r="G37" s="318">
        <f t="shared" si="8"/>
        <v>160</v>
      </c>
      <c r="H37" s="68" t="s">
        <v>2902</v>
      </c>
      <c r="I37" s="68" t="s">
        <v>2902</v>
      </c>
      <c r="J37" s="316"/>
      <c r="K37" s="319">
        <f t="shared" si="12"/>
        <v>477</v>
      </c>
      <c r="L37" s="319">
        <f t="shared" si="13"/>
        <v>464</v>
      </c>
      <c r="M37" s="319">
        <f t="shared" si="14"/>
        <v>456</v>
      </c>
      <c r="N37" s="319">
        <f t="shared" si="15"/>
        <v>448</v>
      </c>
      <c r="O37" s="319">
        <f t="shared" si="16"/>
        <v>440</v>
      </c>
      <c r="P37" s="319">
        <f t="shared" si="17"/>
        <v>400</v>
      </c>
      <c r="Q37" s="319">
        <f t="shared" si="18"/>
        <v>320</v>
      </c>
      <c r="R37" s="319">
        <f t="shared" si="19"/>
        <v>0</v>
      </c>
    </row>
    <row r="38" spans="1:18" ht="16.5" customHeight="1">
      <c r="A38" s="320">
        <v>30</v>
      </c>
      <c r="B38" s="321"/>
      <c r="C38" s="229" t="s">
        <v>2516</v>
      </c>
      <c r="D38" s="230" t="s">
        <v>2508</v>
      </c>
      <c r="E38" s="231" t="s">
        <v>2575</v>
      </c>
      <c r="F38" s="234">
        <v>640</v>
      </c>
      <c r="G38" s="233">
        <f t="shared" si="8"/>
        <v>160</v>
      </c>
      <c r="H38" s="68" t="s">
        <v>2902</v>
      </c>
      <c r="I38" s="73" t="s">
        <v>558</v>
      </c>
      <c r="J38" s="321"/>
      <c r="K38" s="322">
        <f t="shared" si="12"/>
        <v>477</v>
      </c>
      <c r="L38" s="322">
        <f t="shared" si="13"/>
        <v>464</v>
      </c>
      <c r="M38" s="322">
        <f t="shared" si="14"/>
        <v>456</v>
      </c>
      <c r="N38" s="322">
        <f t="shared" si="15"/>
        <v>448</v>
      </c>
      <c r="O38" s="322">
        <f t="shared" si="16"/>
        <v>440</v>
      </c>
      <c r="P38" s="322">
        <f t="shared" si="17"/>
        <v>400</v>
      </c>
      <c r="Q38" s="322">
        <f t="shared" si="18"/>
        <v>320</v>
      </c>
      <c r="R38" s="322">
        <f t="shared" si="19"/>
        <v>0</v>
      </c>
    </row>
    <row r="39" spans="1:18" ht="16.5" customHeight="1">
      <c r="A39" s="315">
        <v>31</v>
      </c>
      <c r="B39" s="316"/>
      <c r="C39" s="121" t="s">
        <v>1184</v>
      </c>
      <c r="D39" s="275" t="s">
        <v>2510</v>
      </c>
      <c r="E39" s="125" t="s">
        <v>2575</v>
      </c>
      <c r="F39" s="323">
        <v>80</v>
      </c>
      <c r="G39" s="318">
        <f t="shared" si="8"/>
        <v>20</v>
      </c>
      <c r="H39" s="68" t="s">
        <v>2902</v>
      </c>
      <c r="I39" s="68" t="s">
        <v>2902</v>
      </c>
      <c r="J39" s="316"/>
      <c r="K39" s="319">
        <f t="shared" si="12"/>
        <v>59</v>
      </c>
      <c r="L39" s="319">
        <f t="shared" si="13"/>
        <v>58</v>
      </c>
      <c r="M39" s="319">
        <f t="shared" si="14"/>
        <v>57</v>
      </c>
      <c r="N39" s="319">
        <f t="shared" si="15"/>
        <v>56</v>
      </c>
      <c r="O39" s="319">
        <f t="shared" si="16"/>
        <v>55</v>
      </c>
      <c r="P39" s="319">
        <f t="shared" si="17"/>
        <v>50</v>
      </c>
      <c r="Q39" s="319">
        <f t="shared" si="18"/>
        <v>40</v>
      </c>
      <c r="R39" s="319">
        <f t="shared" si="19"/>
        <v>0</v>
      </c>
    </row>
    <row r="40" spans="1:18" ht="16.5" customHeight="1">
      <c r="A40" s="320">
        <v>32</v>
      </c>
      <c r="B40" s="321"/>
      <c r="C40" s="229" t="s">
        <v>1196</v>
      </c>
      <c r="D40" s="230" t="s">
        <v>2517</v>
      </c>
      <c r="E40" s="231" t="s">
        <v>2575</v>
      </c>
      <c r="F40" s="234">
        <v>80</v>
      </c>
      <c r="G40" s="233">
        <f t="shared" si="8"/>
        <v>20</v>
      </c>
      <c r="H40" s="24" t="s">
        <v>2908</v>
      </c>
      <c r="I40" s="24" t="s">
        <v>2908</v>
      </c>
      <c r="J40" s="321"/>
      <c r="K40" s="322">
        <f t="shared" si="12"/>
        <v>59</v>
      </c>
      <c r="L40" s="322">
        <f t="shared" si="13"/>
        <v>58</v>
      </c>
      <c r="M40" s="322">
        <f t="shared" si="14"/>
        <v>57</v>
      </c>
      <c r="N40" s="322">
        <f t="shared" si="15"/>
        <v>56</v>
      </c>
      <c r="O40" s="322">
        <f t="shared" si="16"/>
        <v>55</v>
      </c>
      <c r="P40" s="322">
        <f t="shared" si="17"/>
        <v>50</v>
      </c>
      <c r="Q40" s="322">
        <f t="shared" si="18"/>
        <v>40</v>
      </c>
      <c r="R40" s="322">
        <f t="shared" si="19"/>
        <v>0</v>
      </c>
    </row>
    <row r="41" spans="1:18" ht="16.5" customHeight="1">
      <c r="A41" s="315">
        <v>33</v>
      </c>
      <c r="B41" s="316"/>
      <c r="C41" s="121" t="s">
        <v>2518</v>
      </c>
      <c r="D41" s="275" t="s">
        <v>744</v>
      </c>
      <c r="E41" s="125" t="s">
        <v>2575</v>
      </c>
      <c r="F41" s="323">
        <v>80</v>
      </c>
      <c r="G41" s="318">
        <f t="shared" si="8"/>
        <v>20</v>
      </c>
      <c r="H41" s="28" t="s">
        <v>557</v>
      </c>
      <c r="I41" s="28" t="s">
        <v>557</v>
      </c>
      <c r="J41" s="327" t="s">
        <v>2582</v>
      </c>
      <c r="K41" s="319">
        <f>ROUNDDOWN(G41*2.9844,0)</f>
        <v>59</v>
      </c>
      <c r="L41" s="319">
        <f>ROUNDDOWN(G41*2.9,0)</f>
        <v>58</v>
      </c>
      <c r="M41" s="319">
        <f>ROUNDDOWN(G41*2.85,0)</f>
        <v>57</v>
      </c>
      <c r="N41" s="319">
        <f>ROUNDDOWN(G41*2.8,0)</f>
        <v>56</v>
      </c>
      <c r="O41" s="319">
        <f>ROUNDDOWN(G41*2.75,0)</f>
        <v>55</v>
      </c>
      <c r="P41" s="319">
        <f>ROUNDDOWN(G41*2.5,0)</f>
        <v>50</v>
      </c>
      <c r="Q41" s="319">
        <f>ROUNDDOWN(G41*2,0)</f>
        <v>40</v>
      </c>
      <c r="R41" s="319">
        <f>ROUNDDOWN(G41*0,0)</f>
        <v>0</v>
      </c>
    </row>
    <row r="42" spans="1:18" ht="16.5" customHeight="1">
      <c r="A42" s="320">
        <v>34</v>
      </c>
      <c r="B42" s="321"/>
      <c r="C42" s="229" t="s">
        <v>2519</v>
      </c>
      <c r="D42" s="230" t="s">
        <v>2507</v>
      </c>
      <c r="E42" s="231" t="s">
        <v>2575</v>
      </c>
      <c r="F42" s="234">
        <v>640</v>
      </c>
      <c r="G42" s="233">
        <f t="shared" si="8"/>
        <v>160</v>
      </c>
      <c r="H42" s="29" t="s">
        <v>2906</v>
      </c>
      <c r="I42" s="22" t="s">
        <v>2905</v>
      </c>
      <c r="J42" s="321"/>
      <c r="K42" s="322">
        <f t="shared" si="12"/>
        <v>477</v>
      </c>
      <c r="L42" s="322">
        <f t="shared" si="13"/>
        <v>464</v>
      </c>
      <c r="M42" s="322">
        <f t="shared" si="14"/>
        <v>456</v>
      </c>
      <c r="N42" s="322">
        <f t="shared" si="15"/>
        <v>448</v>
      </c>
      <c r="O42" s="322">
        <f t="shared" si="16"/>
        <v>440</v>
      </c>
      <c r="P42" s="322">
        <f t="shared" si="17"/>
        <v>400</v>
      </c>
      <c r="Q42" s="322">
        <f t="shared" si="18"/>
        <v>320</v>
      </c>
      <c r="R42" s="322">
        <f t="shared" si="19"/>
        <v>0</v>
      </c>
    </row>
    <row r="43" spans="1:18" ht="16.5" customHeight="1">
      <c r="A43" s="315">
        <v>35</v>
      </c>
      <c r="B43" s="316"/>
      <c r="C43" s="121" t="s">
        <v>1161</v>
      </c>
      <c r="D43" s="275" t="s">
        <v>2506</v>
      </c>
      <c r="E43" s="125" t="s">
        <v>2575</v>
      </c>
      <c r="F43" s="323">
        <v>320</v>
      </c>
      <c r="G43" s="318">
        <f t="shared" si="8"/>
        <v>80</v>
      </c>
      <c r="H43" s="29" t="s">
        <v>2906</v>
      </c>
      <c r="I43" s="29" t="s">
        <v>2906</v>
      </c>
      <c r="J43" s="316"/>
      <c r="K43" s="319">
        <f t="shared" si="12"/>
        <v>238</v>
      </c>
      <c r="L43" s="319">
        <f t="shared" si="13"/>
        <v>232</v>
      </c>
      <c r="M43" s="319">
        <f t="shared" si="14"/>
        <v>228</v>
      </c>
      <c r="N43" s="319">
        <f t="shared" si="15"/>
        <v>224</v>
      </c>
      <c r="O43" s="319">
        <f t="shared" si="16"/>
        <v>220</v>
      </c>
      <c r="P43" s="319">
        <f t="shared" si="17"/>
        <v>200</v>
      </c>
      <c r="Q43" s="319">
        <f t="shared" si="18"/>
        <v>160</v>
      </c>
      <c r="R43" s="319">
        <f t="shared" si="19"/>
        <v>0</v>
      </c>
    </row>
    <row r="44" spans="1:18" ht="16.5" customHeight="1">
      <c r="A44" s="320">
        <v>36</v>
      </c>
      <c r="B44" s="321"/>
      <c r="C44" s="229" t="s">
        <v>1160</v>
      </c>
      <c r="D44" s="230" t="s">
        <v>2506</v>
      </c>
      <c r="E44" s="231" t="s">
        <v>2575</v>
      </c>
      <c r="F44" s="234">
        <v>320</v>
      </c>
      <c r="G44" s="233">
        <f t="shared" si="8"/>
        <v>80</v>
      </c>
      <c r="H44" s="24" t="s">
        <v>2908</v>
      </c>
      <c r="I44" s="24" t="s">
        <v>2908</v>
      </c>
      <c r="J44" s="321"/>
      <c r="K44" s="322">
        <f t="shared" si="12"/>
        <v>238</v>
      </c>
      <c r="L44" s="322">
        <f t="shared" si="13"/>
        <v>232</v>
      </c>
      <c r="M44" s="322">
        <f t="shared" si="14"/>
        <v>228</v>
      </c>
      <c r="N44" s="322">
        <f t="shared" si="15"/>
        <v>224</v>
      </c>
      <c r="O44" s="322">
        <f t="shared" si="16"/>
        <v>220</v>
      </c>
      <c r="P44" s="322">
        <f t="shared" si="17"/>
        <v>200</v>
      </c>
      <c r="Q44" s="322">
        <f t="shared" si="18"/>
        <v>160</v>
      </c>
      <c r="R44" s="322">
        <f t="shared" si="19"/>
        <v>0</v>
      </c>
    </row>
    <row r="45" spans="1:18" ht="16.5" customHeight="1">
      <c r="A45" s="315">
        <v>37</v>
      </c>
      <c r="B45" s="316"/>
      <c r="C45" s="121" t="s">
        <v>2520</v>
      </c>
      <c r="D45" s="275" t="s">
        <v>2510</v>
      </c>
      <c r="E45" s="125" t="s">
        <v>2575</v>
      </c>
      <c r="F45" s="328" t="s">
        <v>546</v>
      </c>
      <c r="G45" s="318">
        <v>0</v>
      </c>
      <c r="H45" s="68" t="s">
        <v>2902</v>
      </c>
      <c r="I45" s="68" t="s">
        <v>2902</v>
      </c>
      <c r="J45" s="316" t="s">
        <v>2563</v>
      </c>
      <c r="K45" s="326" t="s">
        <v>732</v>
      </c>
      <c r="L45" s="326" t="s">
        <v>732</v>
      </c>
      <c r="M45" s="326" t="s">
        <v>732</v>
      </c>
      <c r="N45" s="326" t="s">
        <v>732</v>
      </c>
      <c r="O45" s="326" t="s">
        <v>732</v>
      </c>
      <c r="P45" s="326" t="s">
        <v>732</v>
      </c>
      <c r="Q45" s="326" t="s">
        <v>732</v>
      </c>
      <c r="R45" s="326" t="s">
        <v>732</v>
      </c>
    </row>
    <row r="46" spans="1:18" ht="16.5" customHeight="1">
      <c r="A46" s="320">
        <v>38</v>
      </c>
      <c r="B46" s="321"/>
      <c r="C46" s="229" t="s">
        <v>1178</v>
      </c>
      <c r="D46" s="230" t="s">
        <v>2508</v>
      </c>
      <c r="E46" s="231" t="s">
        <v>2575</v>
      </c>
      <c r="F46" s="234">
        <v>400</v>
      </c>
      <c r="G46" s="233">
        <f t="shared" si="8"/>
        <v>100</v>
      </c>
      <c r="H46" s="29" t="s">
        <v>2906</v>
      </c>
      <c r="I46" s="29" t="s">
        <v>2906</v>
      </c>
      <c r="J46" s="321"/>
      <c r="K46" s="322">
        <f t="shared" si="12"/>
        <v>298</v>
      </c>
      <c r="L46" s="322">
        <f t="shared" si="13"/>
        <v>290</v>
      </c>
      <c r="M46" s="322">
        <f t="shared" si="14"/>
        <v>285</v>
      </c>
      <c r="N46" s="322">
        <f t="shared" si="15"/>
        <v>280</v>
      </c>
      <c r="O46" s="322">
        <f t="shared" si="16"/>
        <v>275</v>
      </c>
      <c r="P46" s="322">
        <f t="shared" si="17"/>
        <v>250</v>
      </c>
      <c r="Q46" s="322">
        <f t="shared" si="18"/>
        <v>200</v>
      </c>
      <c r="R46" s="322">
        <f t="shared" si="19"/>
        <v>0</v>
      </c>
    </row>
    <row r="47" spans="1:18" ht="16.5" customHeight="1">
      <c r="A47" s="315">
        <v>39</v>
      </c>
      <c r="B47" s="316"/>
      <c r="C47" s="121" t="s">
        <v>1176</v>
      </c>
      <c r="D47" s="275" t="s">
        <v>760</v>
      </c>
      <c r="E47" s="125" t="s">
        <v>2575</v>
      </c>
      <c r="F47" s="323">
        <v>160</v>
      </c>
      <c r="G47" s="318">
        <f t="shared" si="8"/>
        <v>40</v>
      </c>
      <c r="H47" s="22" t="s">
        <v>2905</v>
      </c>
      <c r="I47" s="22" t="s">
        <v>2905</v>
      </c>
      <c r="J47" s="316"/>
      <c r="K47" s="319">
        <f t="shared" si="12"/>
        <v>119</v>
      </c>
      <c r="L47" s="319">
        <f t="shared" si="13"/>
        <v>116</v>
      </c>
      <c r="M47" s="319">
        <f t="shared" si="14"/>
        <v>114</v>
      </c>
      <c r="N47" s="319">
        <f t="shared" si="15"/>
        <v>112</v>
      </c>
      <c r="O47" s="319">
        <f t="shared" si="16"/>
        <v>110</v>
      </c>
      <c r="P47" s="319">
        <f t="shared" si="17"/>
        <v>100</v>
      </c>
      <c r="Q47" s="319">
        <f t="shared" si="18"/>
        <v>80</v>
      </c>
      <c r="R47" s="319">
        <f t="shared" si="19"/>
        <v>0</v>
      </c>
    </row>
    <row r="48" spans="1:18" ht="16.5" customHeight="1">
      <c r="A48" s="320">
        <v>40</v>
      </c>
      <c r="B48" s="321"/>
      <c r="C48" s="229" t="s">
        <v>1177</v>
      </c>
      <c r="D48" s="230" t="s">
        <v>748</v>
      </c>
      <c r="E48" s="231" t="s">
        <v>2575</v>
      </c>
      <c r="F48" s="232">
        <v>960</v>
      </c>
      <c r="G48" s="233">
        <f t="shared" si="8"/>
        <v>240</v>
      </c>
      <c r="H48" s="24" t="s">
        <v>2908</v>
      </c>
      <c r="I48" s="26" t="s">
        <v>555</v>
      </c>
      <c r="J48" s="321"/>
      <c r="K48" s="322">
        <f t="shared" si="12"/>
        <v>716</v>
      </c>
      <c r="L48" s="322">
        <f t="shared" si="13"/>
        <v>696</v>
      </c>
      <c r="M48" s="322">
        <f t="shared" si="14"/>
        <v>684</v>
      </c>
      <c r="N48" s="322">
        <f t="shared" si="15"/>
        <v>672</v>
      </c>
      <c r="O48" s="322">
        <f t="shared" si="16"/>
        <v>660</v>
      </c>
      <c r="P48" s="322">
        <f t="shared" si="17"/>
        <v>600</v>
      </c>
      <c r="Q48" s="322">
        <f t="shared" si="18"/>
        <v>480</v>
      </c>
      <c r="R48" s="322">
        <f t="shared" si="19"/>
        <v>0</v>
      </c>
    </row>
    <row r="49" spans="1:18" ht="16.5" customHeight="1">
      <c r="A49" s="315">
        <v>41</v>
      </c>
      <c r="B49" s="316"/>
      <c r="C49" s="121" t="s">
        <v>1166</v>
      </c>
      <c r="D49" s="275" t="s">
        <v>760</v>
      </c>
      <c r="E49" s="125" t="s">
        <v>2575</v>
      </c>
      <c r="F49" s="323">
        <v>420</v>
      </c>
      <c r="G49" s="318">
        <f t="shared" si="8"/>
        <v>105</v>
      </c>
      <c r="H49" s="20" t="s">
        <v>2909</v>
      </c>
      <c r="I49" s="20" t="s">
        <v>2909</v>
      </c>
      <c r="J49" s="316"/>
      <c r="K49" s="319">
        <f t="shared" si="12"/>
        <v>313</v>
      </c>
      <c r="L49" s="319">
        <f t="shared" si="13"/>
        <v>304</v>
      </c>
      <c r="M49" s="319">
        <f t="shared" si="14"/>
        <v>299</v>
      </c>
      <c r="N49" s="319">
        <f t="shared" si="15"/>
        <v>294</v>
      </c>
      <c r="O49" s="319">
        <f t="shared" si="16"/>
        <v>288</v>
      </c>
      <c r="P49" s="319">
        <f t="shared" si="17"/>
        <v>262</v>
      </c>
      <c r="Q49" s="319">
        <f t="shared" si="18"/>
        <v>210</v>
      </c>
      <c r="R49" s="319">
        <f t="shared" si="19"/>
        <v>0</v>
      </c>
    </row>
    <row r="50" spans="1:18" ht="16.5" customHeight="1">
      <c r="A50" s="320">
        <v>42</v>
      </c>
      <c r="B50" s="321"/>
      <c r="C50" s="229" t="s">
        <v>1155</v>
      </c>
      <c r="D50" s="230" t="s">
        <v>730</v>
      </c>
      <c r="E50" s="231" t="s">
        <v>2575</v>
      </c>
      <c r="F50" s="234">
        <v>300</v>
      </c>
      <c r="G50" s="233">
        <f t="shared" si="8"/>
        <v>75</v>
      </c>
      <c r="H50" s="68" t="s">
        <v>2902</v>
      </c>
      <c r="I50" s="68" t="s">
        <v>2902</v>
      </c>
      <c r="J50" s="321"/>
      <c r="K50" s="322">
        <f t="shared" si="12"/>
        <v>223</v>
      </c>
      <c r="L50" s="322">
        <f t="shared" si="13"/>
        <v>217</v>
      </c>
      <c r="M50" s="322">
        <f t="shared" si="14"/>
        <v>213</v>
      </c>
      <c r="N50" s="322">
        <f t="shared" si="15"/>
        <v>210</v>
      </c>
      <c r="O50" s="322">
        <f t="shared" si="16"/>
        <v>206</v>
      </c>
      <c r="P50" s="322">
        <f t="shared" si="17"/>
        <v>187</v>
      </c>
      <c r="Q50" s="322">
        <f t="shared" si="18"/>
        <v>150</v>
      </c>
      <c r="R50" s="322">
        <f t="shared" si="19"/>
        <v>0</v>
      </c>
    </row>
    <row r="51" spans="1:18" ht="16.5" customHeight="1">
      <c r="A51" s="315">
        <v>43</v>
      </c>
      <c r="B51" s="316"/>
      <c r="C51" s="121" t="s">
        <v>1174</v>
      </c>
      <c r="D51" s="275" t="s">
        <v>748</v>
      </c>
      <c r="E51" s="125" t="s">
        <v>2575</v>
      </c>
      <c r="F51" s="323">
        <v>480</v>
      </c>
      <c r="G51" s="318">
        <f t="shared" si="8"/>
        <v>120</v>
      </c>
      <c r="H51" s="25" t="s">
        <v>2901</v>
      </c>
      <c r="I51" s="25" t="s">
        <v>2901</v>
      </c>
      <c r="J51" s="316"/>
      <c r="K51" s="319">
        <f t="shared" si="12"/>
        <v>358</v>
      </c>
      <c r="L51" s="319">
        <f t="shared" si="13"/>
        <v>348</v>
      </c>
      <c r="M51" s="319">
        <f t="shared" si="14"/>
        <v>342</v>
      </c>
      <c r="N51" s="319">
        <f t="shared" si="15"/>
        <v>336</v>
      </c>
      <c r="O51" s="319">
        <f t="shared" si="16"/>
        <v>330</v>
      </c>
      <c r="P51" s="319">
        <f t="shared" si="17"/>
        <v>300</v>
      </c>
      <c r="Q51" s="319">
        <f t="shared" si="18"/>
        <v>240</v>
      </c>
      <c r="R51" s="319">
        <f t="shared" si="19"/>
        <v>0</v>
      </c>
    </row>
    <row r="52" spans="1:18" ht="16.5" customHeight="1">
      <c r="A52" s="320">
        <v>44</v>
      </c>
      <c r="B52" s="321"/>
      <c r="C52" s="229" t="s">
        <v>1187</v>
      </c>
      <c r="D52" s="230" t="s">
        <v>748</v>
      </c>
      <c r="E52" s="231" t="s">
        <v>2575</v>
      </c>
      <c r="F52" s="234">
        <v>160</v>
      </c>
      <c r="G52" s="233">
        <f t="shared" si="8"/>
        <v>40</v>
      </c>
      <c r="H52" s="28" t="s">
        <v>557</v>
      </c>
      <c r="I52" s="28" t="s">
        <v>557</v>
      </c>
      <c r="J52" s="321"/>
      <c r="K52" s="322">
        <f t="shared" si="12"/>
        <v>119</v>
      </c>
      <c r="L52" s="322">
        <f t="shared" si="13"/>
        <v>116</v>
      </c>
      <c r="M52" s="322">
        <f t="shared" si="14"/>
        <v>114</v>
      </c>
      <c r="N52" s="322">
        <f t="shared" si="15"/>
        <v>112</v>
      </c>
      <c r="O52" s="322">
        <f t="shared" si="16"/>
        <v>110</v>
      </c>
      <c r="P52" s="322">
        <f t="shared" si="17"/>
        <v>100</v>
      </c>
      <c r="Q52" s="322">
        <f t="shared" si="18"/>
        <v>80</v>
      </c>
      <c r="R52" s="322">
        <f t="shared" si="19"/>
        <v>0</v>
      </c>
    </row>
    <row r="53" spans="1:18" ht="16.5" customHeight="1">
      <c r="A53" s="315">
        <v>45</v>
      </c>
      <c r="B53" s="316"/>
      <c r="C53" s="121" t="s">
        <v>1171</v>
      </c>
      <c r="D53" s="275" t="s">
        <v>748</v>
      </c>
      <c r="E53" s="125" t="s">
        <v>2575</v>
      </c>
      <c r="F53" s="323">
        <v>360</v>
      </c>
      <c r="G53" s="318">
        <f t="shared" si="8"/>
        <v>90</v>
      </c>
      <c r="H53" s="22" t="s">
        <v>2905</v>
      </c>
      <c r="I53" s="22" t="s">
        <v>2905</v>
      </c>
      <c r="J53" s="316"/>
      <c r="K53" s="319">
        <f t="shared" si="12"/>
        <v>268</v>
      </c>
      <c r="L53" s="319">
        <f t="shared" si="13"/>
        <v>261</v>
      </c>
      <c r="M53" s="319">
        <f t="shared" si="14"/>
        <v>256</v>
      </c>
      <c r="N53" s="319">
        <f t="shared" si="15"/>
        <v>252</v>
      </c>
      <c r="O53" s="319">
        <f t="shared" si="16"/>
        <v>247</v>
      </c>
      <c r="P53" s="319">
        <f t="shared" si="17"/>
        <v>225</v>
      </c>
      <c r="Q53" s="319">
        <f t="shared" si="18"/>
        <v>180</v>
      </c>
      <c r="R53" s="319">
        <f t="shared" si="19"/>
        <v>0</v>
      </c>
    </row>
    <row r="54" spans="1:18" ht="16.5" customHeight="1">
      <c r="A54" s="320">
        <v>46</v>
      </c>
      <c r="B54" s="321"/>
      <c r="C54" s="229" t="s">
        <v>1206</v>
      </c>
      <c r="D54" s="230" t="s">
        <v>744</v>
      </c>
      <c r="E54" s="231" t="s">
        <v>2575</v>
      </c>
      <c r="F54" s="234">
        <v>300</v>
      </c>
      <c r="G54" s="233">
        <f t="shared" si="8"/>
        <v>75</v>
      </c>
      <c r="H54" s="22" t="s">
        <v>2905</v>
      </c>
      <c r="I54" s="23" t="s">
        <v>2900</v>
      </c>
      <c r="J54" s="321"/>
      <c r="K54" s="322">
        <f t="shared" si="12"/>
        <v>223</v>
      </c>
      <c r="L54" s="322">
        <f t="shared" si="13"/>
        <v>217</v>
      </c>
      <c r="M54" s="322">
        <f t="shared" si="14"/>
        <v>213</v>
      </c>
      <c r="N54" s="322">
        <f t="shared" si="15"/>
        <v>210</v>
      </c>
      <c r="O54" s="322">
        <f t="shared" si="16"/>
        <v>206</v>
      </c>
      <c r="P54" s="322">
        <f t="shared" si="17"/>
        <v>187</v>
      </c>
      <c r="Q54" s="322">
        <f t="shared" si="18"/>
        <v>150</v>
      </c>
      <c r="R54" s="322">
        <f t="shared" si="19"/>
        <v>0</v>
      </c>
    </row>
    <row r="55" spans="1:18" ht="16.5" customHeight="1">
      <c r="A55" s="315">
        <v>47</v>
      </c>
      <c r="B55" s="316"/>
      <c r="C55" s="121" t="s">
        <v>1189</v>
      </c>
      <c r="D55" s="275" t="s">
        <v>2510</v>
      </c>
      <c r="E55" s="125" t="s">
        <v>2575</v>
      </c>
      <c r="F55" s="323">
        <v>120</v>
      </c>
      <c r="G55" s="318">
        <f t="shared" si="8"/>
        <v>30</v>
      </c>
      <c r="H55" s="29" t="s">
        <v>2906</v>
      </c>
      <c r="I55" s="24" t="s">
        <v>2908</v>
      </c>
      <c r="J55" s="316"/>
      <c r="K55" s="319">
        <f t="shared" si="12"/>
        <v>89</v>
      </c>
      <c r="L55" s="319">
        <f t="shared" si="13"/>
        <v>87</v>
      </c>
      <c r="M55" s="319">
        <f t="shared" si="14"/>
        <v>85</v>
      </c>
      <c r="N55" s="319">
        <f t="shared" si="15"/>
        <v>84</v>
      </c>
      <c r="O55" s="319">
        <f t="shared" si="16"/>
        <v>82</v>
      </c>
      <c r="P55" s="319">
        <f t="shared" si="17"/>
        <v>75</v>
      </c>
      <c r="Q55" s="319">
        <f t="shared" si="18"/>
        <v>60</v>
      </c>
      <c r="R55" s="319">
        <f t="shared" si="19"/>
        <v>0</v>
      </c>
    </row>
    <row r="56" spans="1:18" ht="16.5" customHeight="1">
      <c r="A56" s="320">
        <v>48</v>
      </c>
      <c r="B56" s="321"/>
      <c r="C56" s="229" t="s">
        <v>1193</v>
      </c>
      <c r="D56" s="230" t="s">
        <v>748</v>
      </c>
      <c r="E56" s="231" t="s">
        <v>2575</v>
      </c>
      <c r="F56" s="234">
        <v>160</v>
      </c>
      <c r="G56" s="233">
        <f t="shared" si="8"/>
        <v>40</v>
      </c>
      <c r="H56" s="69" t="s">
        <v>2903</v>
      </c>
      <c r="I56" s="69" t="s">
        <v>2903</v>
      </c>
      <c r="J56" s="321"/>
      <c r="K56" s="322">
        <f t="shared" si="12"/>
        <v>119</v>
      </c>
      <c r="L56" s="322">
        <f t="shared" si="13"/>
        <v>116</v>
      </c>
      <c r="M56" s="322">
        <f t="shared" si="14"/>
        <v>114</v>
      </c>
      <c r="N56" s="322">
        <f t="shared" si="15"/>
        <v>112</v>
      </c>
      <c r="O56" s="322">
        <f t="shared" si="16"/>
        <v>110</v>
      </c>
      <c r="P56" s="322">
        <f t="shared" si="17"/>
        <v>100</v>
      </c>
      <c r="Q56" s="322">
        <f t="shared" si="18"/>
        <v>80</v>
      </c>
      <c r="R56" s="322">
        <f t="shared" si="19"/>
        <v>0</v>
      </c>
    </row>
    <row r="57" spans="1:18" ht="16.5" customHeight="1">
      <c r="A57" s="315">
        <v>49</v>
      </c>
      <c r="B57" s="316"/>
      <c r="C57" s="121" t="s">
        <v>1162</v>
      </c>
      <c r="D57" s="275" t="s">
        <v>744</v>
      </c>
      <c r="E57" s="125" t="s">
        <v>2575</v>
      </c>
      <c r="F57" s="323">
        <v>320</v>
      </c>
      <c r="G57" s="318">
        <f t="shared" si="8"/>
        <v>80</v>
      </c>
      <c r="H57" s="22" t="s">
        <v>2905</v>
      </c>
      <c r="I57" s="22" t="s">
        <v>2905</v>
      </c>
      <c r="J57" s="316"/>
      <c r="K57" s="319">
        <f t="shared" si="12"/>
        <v>238</v>
      </c>
      <c r="L57" s="319">
        <f t="shared" si="13"/>
        <v>232</v>
      </c>
      <c r="M57" s="319">
        <f t="shared" si="14"/>
        <v>228</v>
      </c>
      <c r="N57" s="319">
        <f t="shared" si="15"/>
        <v>224</v>
      </c>
      <c r="O57" s="319">
        <f t="shared" si="16"/>
        <v>220</v>
      </c>
      <c r="P57" s="319">
        <f t="shared" si="17"/>
        <v>200</v>
      </c>
      <c r="Q57" s="319">
        <f t="shared" si="18"/>
        <v>160</v>
      </c>
      <c r="R57" s="319">
        <f t="shared" si="19"/>
        <v>0</v>
      </c>
    </row>
    <row r="58" spans="1:18" ht="16.5" customHeight="1">
      <c r="A58" s="320">
        <v>50</v>
      </c>
      <c r="B58" s="321"/>
      <c r="C58" s="229" t="s">
        <v>1185</v>
      </c>
      <c r="D58" s="230" t="s">
        <v>730</v>
      </c>
      <c r="E58" s="231" t="s">
        <v>2575</v>
      </c>
      <c r="F58" s="234">
        <v>240</v>
      </c>
      <c r="G58" s="233">
        <f t="shared" si="8"/>
        <v>60</v>
      </c>
      <c r="H58" s="20" t="s">
        <v>2909</v>
      </c>
      <c r="I58" s="20" t="s">
        <v>2909</v>
      </c>
      <c r="J58" s="321"/>
      <c r="K58" s="322">
        <f t="shared" si="12"/>
        <v>179</v>
      </c>
      <c r="L58" s="322">
        <f t="shared" si="13"/>
        <v>174</v>
      </c>
      <c r="M58" s="322">
        <f t="shared" si="14"/>
        <v>171</v>
      </c>
      <c r="N58" s="322">
        <f t="shared" si="15"/>
        <v>168</v>
      </c>
      <c r="O58" s="322">
        <f t="shared" si="16"/>
        <v>165</v>
      </c>
      <c r="P58" s="322">
        <f t="shared" si="17"/>
        <v>150</v>
      </c>
      <c r="Q58" s="322">
        <f t="shared" si="18"/>
        <v>120</v>
      </c>
      <c r="R58" s="322">
        <f t="shared" si="19"/>
        <v>0</v>
      </c>
    </row>
    <row r="59" spans="1:18" ht="16.5" customHeight="1">
      <c r="A59" s="315">
        <v>51</v>
      </c>
      <c r="B59" s="316"/>
      <c r="C59" s="121" t="s">
        <v>1191</v>
      </c>
      <c r="D59" s="275" t="s">
        <v>760</v>
      </c>
      <c r="E59" s="125" t="s">
        <v>2575</v>
      </c>
      <c r="F59" s="323">
        <v>160</v>
      </c>
      <c r="G59" s="318">
        <f t="shared" si="8"/>
        <v>40</v>
      </c>
      <c r="H59" s="24" t="s">
        <v>2908</v>
      </c>
      <c r="I59" s="24" t="s">
        <v>2908</v>
      </c>
      <c r="J59" s="316"/>
      <c r="K59" s="319">
        <f t="shared" si="12"/>
        <v>119</v>
      </c>
      <c r="L59" s="319">
        <f t="shared" si="13"/>
        <v>116</v>
      </c>
      <c r="M59" s="319">
        <f t="shared" si="14"/>
        <v>114</v>
      </c>
      <c r="N59" s="319">
        <f t="shared" si="15"/>
        <v>112</v>
      </c>
      <c r="O59" s="319">
        <f t="shared" si="16"/>
        <v>110</v>
      </c>
      <c r="P59" s="319">
        <f t="shared" si="17"/>
        <v>100</v>
      </c>
      <c r="Q59" s="319">
        <f t="shared" si="18"/>
        <v>80</v>
      </c>
      <c r="R59" s="319">
        <f t="shared" si="19"/>
        <v>0</v>
      </c>
    </row>
    <row r="60" spans="1:18" ht="16.5" customHeight="1">
      <c r="A60" s="320">
        <v>52</v>
      </c>
      <c r="B60" s="321"/>
      <c r="C60" s="229" t="s">
        <v>1199</v>
      </c>
      <c r="D60" s="230" t="s">
        <v>748</v>
      </c>
      <c r="E60" s="231" t="s">
        <v>2575</v>
      </c>
      <c r="F60" s="234">
        <v>540</v>
      </c>
      <c r="G60" s="233">
        <f t="shared" si="8"/>
        <v>135</v>
      </c>
      <c r="H60" s="28" t="s">
        <v>557</v>
      </c>
      <c r="I60" s="28" t="s">
        <v>557</v>
      </c>
      <c r="J60" s="321"/>
      <c r="K60" s="322">
        <f t="shared" si="12"/>
        <v>402</v>
      </c>
      <c r="L60" s="322">
        <f t="shared" si="13"/>
        <v>391</v>
      </c>
      <c r="M60" s="322">
        <f t="shared" si="14"/>
        <v>384</v>
      </c>
      <c r="N60" s="322">
        <f t="shared" si="15"/>
        <v>378</v>
      </c>
      <c r="O60" s="322">
        <f t="shared" si="16"/>
        <v>371</v>
      </c>
      <c r="P60" s="322">
        <f t="shared" si="17"/>
        <v>337</v>
      </c>
      <c r="Q60" s="322">
        <f t="shared" si="18"/>
        <v>270</v>
      </c>
      <c r="R60" s="322">
        <f t="shared" si="19"/>
        <v>0</v>
      </c>
    </row>
    <row r="61" spans="1:18" ht="16.5" customHeight="1">
      <c r="A61" s="315">
        <v>53</v>
      </c>
      <c r="B61" s="316"/>
      <c r="C61" s="121" t="s">
        <v>1179</v>
      </c>
      <c r="D61" s="275" t="s">
        <v>748</v>
      </c>
      <c r="E61" s="125" t="s">
        <v>2575</v>
      </c>
      <c r="F61" s="323">
        <v>360</v>
      </c>
      <c r="G61" s="318">
        <f t="shared" si="8"/>
        <v>90</v>
      </c>
      <c r="H61" s="25" t="s">
        <v>2901</v>
      </c>
      <c r="I61" s="25" t="s">
        <v>2901</v>
      </c>
      <c r="J61" s="316"/>
      <c r="K61" s="319">
        <f t="shared" si="12"/>
        <v>268</v>
      </c>
      <c r="L61" s="319">
        <f t="shared" si="13"/>
        <v>261</v>
      </c>
      <c r="M61" s="319">
        <f t="shared" si="14"/>
        <v>256</v>
      </c>
      <c r="N61" s="319">
        <f t="shared" si="15"/>
        <v>252</v>
      </c>
      <c r="O61" s="319">
        <f t="shared" si="16"/>
        <v>247</v>
      </c>
      <c r="P61" s="319">
        <f t="shared" si="17"/>
        <v>225</v>
      </c>
      <c r="Q61" s="319">
        <f t="shared" si="18"/>
        <v>180</v>
      </c>
      <c r="R61" s="319">
        <f t="shared" si="19"/>
        <v>0</v>
      </c>
    </row>
    <row r="62" spans="1:18" ht="16.5" customHeight="1">
      <c r="A62" s="320">
        <v>54</v>
      </c>
      <c r="B62" s="321"/>
      <c r="C62" s="229" t="s">
        <v>1165</v>
      </c>
      <c r="D62" s="230" t="s">
        <v>748</v>
      </c>
      <c r="E62" s="231" t="s">
        <v>2575</v>
      </c>
      <c r="F62" s="234">
        <v>240</v>
      </c>
      <c r="G62" s="233">
        <f t="shared" si="8"/>
        <v>60</v>
      </c>
      <c r="H62" s="25" t="s">
        <v>2901</v>
      </c>
      <c r="I62" s="25" t="s">
        <v>2901</v>
      </c>
      <c r="J62" s="321"/>
      <c r="K62" s="322">
        <f t="shared" si="12"/>
        <v>179</v>
      </c>
      <c r="L62" s="322">
        <f t="shared" si="13"/>
        <v>174</v>
      </c>
      <c r="M62" s="322">
        <f t="shared" si="14"/>
        <v>171</v>
      </c>
      <c r="N62" s="322">
        <f t="shared" si="15"/>
        <v>168</v>
      </c>
      <c r="O62" s="322">
        <f t="shared" si="16"/>
        <v>165</v>
      </c>
      <c r="P62" s="322">
        <f t="shared" si="17"/>
        <v>150</v>
      </c>
      <c r="Q62" s="322">
        <f t="shared" si="18"/>
        <v>120</v>
      </c>
      <c r="R62" s="322">
        <f t="shared" si="19"/>
        <v>0</v>
      </c>
    </row>
    <row r="63" spans="1:18" ht="16.5" customHeight="1">
      <c r="A63" s="315">
        <v>55</v>
      </c>
      <c r="B63" s="316"/>
      <c r="C63" s="121" t="s">
        <v>1195</v>
      </c>
      <c r="D63" s="275" t="s">
        <v>2510</v>
      </c>
      <c r="E63" s="125" t="s">
        <v>2575</v>
      </c>
      <c r="F63" s="323">
        <v>360</v>
      </c>
      <c r="G63" s="318">
        <f t="shared" si="8"/>
        <v>90</v>
      </c>
      <c r="H63" s="78" t="s">
        <v>2911</v>
      </c>
      <c r="I63" s="68" t="s">
        <v>2902</v>
      </c>
      <c r="J63" s="316"/>
      <c r="K63" s="319">
        <f t="shared" si="12"/>
        <v>268</v>
      </c>
      <c r="L63" s="319">
        <f t="shared" si="13"/>
        <v>261</v>
      </c>
      <c r="M63" s="319">
        <f t="shared" si="14"/>
        <v>256</v>
      </c>
      <c r="N63" s="319">
        <f t="shared" si="15"/>
        <v>252</v>
      </c>
      <c r="O63" s="319">
        <f t="shared" si="16"/>
        <v>247</v>
      </c>
      <c r="P63" s="319">
        <f t="shared" si="17"/>
        <v>225</v>
      </c>
      <c r="Q63" s="319">
        <f t="shared" si="18"/>
        <v>180</v>
      </c>
      <c r="R63" s="319">
        <f t="shared" si="19"/>
        <v>0</v>
      </c>
    </row>
    <row r="64" spans="1:18" ht="16.5" customHeight="1">
      <c r="A64" s="320">
        <v>56</v>
      </c>
      <c r="B64" s="321"/>
      <c r="C64" s="229" t="s">
        <v>1210</v>
      </c>
      <c r="D64" s="230" t="s">
        <v>2507</v>
      </c>
      <c r="E64" s="231" t="s">
        <v>2575</v>
      </c>
      <c r="F64" s="234">
        <v>4800</v>
      </c>
      <c r="G64" s="233">
        <f t="shared" si="8"/>
        <v>1200</v>
      </c>
      <c r="H64" s="25" t="s">
        <v>2901</v>
      </c>
      <c r="I64" s="25" t="s">
        <v>2901</v>
      </c>
      <c r="J64" s="324" t="s">
        <v>2573</v>
      </c>
      <c r="K64" s="325" t="s">
        <v>732</v>
      </c>
      <c r="L64" s="325" t="s">
        <v>732</v>
      </c>
      <c r="M64" s="325" t="s">
        <v>732</v>
      </c>
      <c r="N64" s="325" t="s">
        <v>732</v>
      </c>
      <c r="O64" s="325" t="s">
        <v>732</v>
      </c>
      <c r="P64" s="325" t="s">
        <v>732</v>
      </c>
      <c r="Q64" s="325" t="s">
        <v>732</v>
      </c>
      <c r="R64" s="325" t="s">
        <v>732</v>
      </c>
    </row>
    <row r="65" spans="1:18" ht="16.5" customHeight="1">
      <c r="A65" s="315">
        <v>57</v>
      </c>
      <c r="B65" s="316"/>
      <c r="C65" s="121" t="s">
        <v>2521</v>
      </c>
      <c r="D65" s="275" t="s">
        <v>2508</v>
      </c>
      <c r="E65" s="125" t="s">
        <v>2575</v>
      </c>
      <c r="F65" s="323">
        <v>640</v>
      </c>
      <c r="G65" s="318">
        <f t="shared" si="8"/>
        <v>160</v>
      </c>
      <c r="H65" s="24" t="s">
        <v>2908</v>
      </c>
      <c r="I65" s="24" t="s">
        <v>2908</v>
      </c>
      <c r="J65" s="316"/>
      <c r="K65" s="319">
        <f t="shared" si="12"/>
        <v>477</v>
      </c>
      <c r="L65" s="319">
        <f t="shared" si="13"/>
        <v>464</v>
      </c>
      <c r="M65" s="319">
        <f t="shared" si="14"/>
        <v>456</v>
      </c>
      <c r="N65" s="319">
        <f t="shared" si="15"/>
        <v>448</v>
      </c>
      <c r="O65" s="319">
        <f t="shared" si="16"/>
        <v>440</v>
      </c>
      <c r="P65" s="319">
        <f t="shared" si="17"/>
        <v>400</v>
      </c>
      <c r="Q65" s="319">
        <f t="shared" si="18"/>
        <v>320</v>
      </c>
      <c r="R65" s="319">
        <f t="shared" si="19"/>
        <v>0</v>
      </c>
    </row>
    <row r="66" spans="1:18" ht="16.5" customHeight="1">
      <c r="A66" s="320">
        <v>58</v>
      </c>
      <c r="B66" s="321"/>
      <c r="C66" s="229" t="s">
        <v>2522</v>
      </c>
      <c r="D66" s="230" t="s">
        <v>744</v>
      </c>
      <c r="E66" s="231" t="s">
        <v>2575</v>
      </c>
      <c r="F66" s="234">
        <v>640</v>
      </c>
      <c r="G66" s="233">
        <f t="shared" si="8"/>
        <v>160</v>
      </c>
      <c r="H66" s="29" t="s">
        <v>2906</v>
      </c>
      <c r="I66" s="27" t="s">
        <v>556</v>
      </c>
      <c r="J66" s="321"/>
      <c r="K66" s="322">
        <f t="shared" si="12"/>
        <v>477</v>
      </c>
      <c r="L66" s="322">
        <f t="shared" si="13"/>
        <v>464</v>
      </c>
      <c r="M66" s="322">
        <f t="shared" si="14"/>
        <v>456</v>
      </c>
      <c r="N66" s="322">
        <f t="shared" si="15"/>
        <v>448</v>
      </c>
      <c r="O66" s="322">
        <f t="shared" si="16"/>
        <v>440</v>
      </c>
      <c r="P66" s="322">
        <f t="shared" si="17"/>
        <v>400</v>
      </c>
      <c r="Q66" s="322">
        <f t="shared" si="18"/>
        <v>320</v>
      </c>
      <c r="R66" s="322">
        <f t="shared" si="19"/>
        <v>0</v>
      </c>
    </row>
    <row r="67" spans="1:18" ht="16.5" customHeight="1">
      <c r="A67" s="315">
        <v>59</v>
      </c>
      <c r="B67" s="316"/>
      <c r="C67" s="121" t="s">
        <v>2523</v>
      </c>
      <c r="D67" s="275" t="s">
        <v>2504</v>
      </c>
      <c r="E67" s="125" t="s">
        <v>2575</v>
      </c>
      <c r="F67" s="323">
        <v>640</v>
      </c>
      <c r="G67" s="318">
        <f t="shared" si="8"/>
        <v>160</v>
      </c>
      <c r="H67" s="20" t="s">
        <v>2909</v>
      </c>
      <c r="I67" s="20" t="s">
        <v>2909</v>
      </c>
      <c r="J67" s="316"/>
      <c r="K67" s="319">
        <f t="shared" si="12"/>
        <v>477</v>
      </c>
      <c r="L67" s="319">
        <f t="shared" si="13"/>
        <v>464</v>
      </c>
      <c r="M67" s="319">
        <f t="shared" si="14"/>
        <v>456</v>
      </c>
      <c r="N67" s="319">
        <f t="shared" si="15"/>
        <v>448</v>
      </c>
      <c r="O67" s="319">
        <f t="shared" si="16"/>
        <v>440</v>
      </c>
      <c r="P67" s="319">
        <f t="shared" si="17"/>
        <v>400</v>
      </c>
      <c r="Q67" s="319">
        <f t="shared" si="18"/>
        <v>320</v>
      </c>
      <c r="R67" s="319">
        <f t="shared" si="19"/>
        <v>0</v>
      </c>
    </row>
    <row r="68" spans="1:18" ht="16.5" customHeight="1">
      <c r="A68" s="320">
        <v>60</v>
      </c>
      <c r="B68" s="321"/>
      <c r="C68" s="229" t="s">
        <v>2524</v>
      </c>
      <c r="D68" s="230" t="s">
        <v>2508</v>
      </c>
      <c r="E68" s="231" t="s">
        <v>2575</v>
      </c>
      <c r="F68" s="234">
        <v>640</v>
      </c>
      <c r="G68" s="233">
        <f t="shared" si="8"/>
        <v>160</v>
      </c>
      <c r="H68" s="73" t="s">
        <v>558</v>
      </c>
      <c r="I68" s="24" t="s">
        <v>2908</v>
      </c>
      <c r="J68" s="321"/>
      <c r="K68" s="322">
        <f t="shared" si="12"/>
        <v>477</v>
      </c>
      <c r="L68" s="322">
        <f t="shared" si="13"/>
        <v>464</v>
      </c>
      <c r="M68" s="322">
        <f t="shared" si="14"/>
        <v>456</v>
      </c>
      <c r="N68" s="322">
        <f t="shared" si="15"/>
        <v>448</v>
      </c>
      <c r="O68" s="322">
        <f t="shared" si="16"/>
        <v>440</v>
      </c>
      <c r="P68" s="322">
        <f t="shared" si="17"/>
        <v>400</v>
      </c>
      <c r="Q68" s="322">
        <f t="shared" si="18"/>
        <v>320</v>
      </c>
      <c r="R68" s="322">
        <f t="shared" si="19"/>
        <v>0</v>
      </c>
    </row>
    <row r="69" spans="1:18" ht="16.5" customHeight="1">
      <c r="A69" s="315">
        <v>61</v>
      </c>
      <c r="B69" s="316"/>
      <c r="C69" s="121" t="s">
        <v>2525</v>
      </c>
      <c r="D69" s="275" t="s">
        <v>2504</v>
      </c>
      <c r="E69" s="125" t="s">
        <v>2575</v>
      </c>
      <c r="F69" s="323">
        <v>640</v>
      </c>
      <c r="G69" s="318">
        <f t="shared" si="8"/>
        <v>160</v>
      </c>
      <c r="H69" s="24" t="s">
        <v>2908</v>
      </c>
      <c r="I69" s="24" t="s">
        <v>2908</v>
      </c>
      <c r="J69" s="316"/>
      <c r="K69" s="319">
        <f t="shared" si="12"/>
        <v>477</v>
      </c>
      <c r="L69" s="319">
        <f t="shared" si="13"/>
        <v>464</v>
      </c>
      <c r="M69" s="319">
        <f t="shared" si="14"/>
        <v>456</v>
      </c>
      <c r="N69" s="319">
        <f t="shared" si="15"/>
        <v>448</v>
      </c>
      <c r="O69" s="319">
        <f t="shared" si="16"/>
        <v>440</v>
      </c>
      <c r="P69" s="319">
        <f t="shared" si="17"/>
        <v>400</v>
      </c>
      <c r="Q69" s="319">
        <f t="shared" si="18"/>
        <v>320</v>
      </c>
      <c r="R69" s="319">
        <f t="shared" si="19"/>
        <v>0</v>
      </c>
    </row>
    <row r="70" spans="1:18" ht="16.5" customHeight="1">
      <c r="A70" s="320">
        <v>62</v>
      </c>
      <c r="B70" s="321"/>
      <c r="C70" s="229" t="s">
        <v>2526</v>
      </c>
      <c r="D70" s="230" t="s">
        <v>2507</v>
      </c>
      <c r="E70" s="231" t="s">
        <v>2575</v>
      </c>
      <c r="F70" s="234">
        <v>640</v>
      </c>
      <c r="G70" s="233">
        <f t="shared" si="8"/>
        <v>160</v>
      </c>
      <c r="H70" s="78" t="s">
        <v>2911</v>
      </c>
      <c r="I70" s="24" t="s">
        <v>2908</v>
      </c>
      <c r="J70" s="321"/>
      <c r="K70" s="322">
        <f t="shared" si="12"/>
        <v>477</v>
      </c>
      <c r="L70" s="322">
        <f t="shared" si="13"/>
        <v>464</v>
      </c>
      <c r="M70" s="322">
        <f t="shared" si="14"/>
        <v>456</v>
      </c>
      <c r="N70" s="322">
        <f t="shared" si="15"/>
        <v>448</v>
      </c>
      <c r="O70" s="322">
        <f t="shared" si="16"/>
        <v>440</v>
      </c>
      <c r="P70" s="322">
        <f t="shared" si="17"/>
        <v>400</v>
      </c>
      <c r="Q70" s="322">
        <f t="shared" si="18"/>
        <v>320</v>
      </c>
      <c r="R70" s="322">
        <f t="shared" si="19"/>
        <v>0</v>
      </c>
    </row>
    <row r="71" spans="1:18" ht="16.5" customHeight="1">
      <c r="A71" s="315">
        <v>63</v>
      </c>
      <c r="B71" s="316"/>
      <c r="C71" s="121" t="s">
        <v>1150</v>
      </c>
      <c r="D71" s="275" t="s">
        <v>744</v>
      </c>
      <c r="E71" s="125" t="s">
        <v>2575</v>
      </c>
      <c r="F71" s="323">
        <v>160</v>
      </c>
      <c r="G71" s="318">
        <f t="shared" si="8"/>
        <v>40</v>
      </c>
      <c r="H71" s="29" t="s">
        <v>2906</v>
      </c>
      <c r="I71" s="29" t="s">
        <v>2906</v>
      </c>
      <c r="J71" s="316"/>
      <c r="K71" s="319">
        <f t="shared" si="12"/>
        <v>119</v>
      </c>
      <c r="L71" s="319">
        <f t="shared" si="13"/>
        <v>116</v>
      </c>
      <c r="M71" s="319">
        <f t="shared" si="14"/>
        <v>114</v>
      </c>
      <c r="N71" s="319">
        <f t="shared" si="15"/>
        <v>112</v>
      </c>
      <c r="O71" s="319">
        <f t="shared" si="16"/>
        <v>110</v>
      </c>
      <c r="P71" s="319">
        <f t="shared" si="17"/>
        <v>100</v>
      </c>
      <c r="Q71" s="319">
        <f t="shared" si="18"/>
        <v>80</v>
      </c>
      <c r="R71" s="319">
        <f t="shared" si="19"/>
        <v>0</v>
      </c>
    </row>
    <row r="72" spans="1:18" ht="16.5" customHeight="1">
      <c r="A72" s="320">
        <v>64</v>
      </c>
      <c r="B72" s="321"/>
      <c r="C72" s="229" t="s">
        <v>1148</v>
      </c>
      <c r="D72" s="230" t="s">
        <v>2508</v>
      </c>
      <c r="E72" s="231" t="s">
        <v>2575</v>
      </c>
      <c r="F72" s="234">
        <v>160</v>
      </c>
      <c r="G72" s="233">
        <f t="shared" si="8"/>
        <v>40</v>
      </c>
      <c r="H72" s="23" t="s">
        <v>2900</v>
      </c>
      <c r="I72" s="23" t="s">
        <v>2900</v>
      </c>
      <c r="J72" s="321"/>
      <c r="K72" s="322">
        <f t="shared" si="12"/>
        <v>119</v>
      </c>
      <c r="L72" s="322">
        <f t="shared" si="13"/>
        <v>116</v>
      </c>
      <c r="M72" s="322">
        <f t="shared" si="14"/>
        <v>114</v>
      </c>
      <c r="N72" s="322">
        <f t="shared" si="15"/>
        <v>112</v>
      </c>
      <c r="O72" s="322">
        <f t="shared" si="16"/>
        <v>110</v>
      </c>
      <c r="P72" s="322">
        <f t="shared" si="17"/>
        <v>100</v>
      </c>
      <c r="Q72" s="322">
        <f t="shared" si="18"/>
        <v>80</v>
      </c>
      <c r="R72" s="322">
        <f t="shared" si="19"/>
        <v>0</v>
      </c>
    </row>
    <row r="73" spans="1:18" ht="16.5" customHeight="1">
      <c r="A73" s="315">
        <v>65</v>
      </c>
      <c r="B73" s="316"/>
      <c r="C73" s="121" t="s">
        <v>1169</v>
      </c>
      <c r="D73" s="275" t="s">
        <v>2504</v>
      </c>
      <c r="E73" s="125" t="s">
        <v>2575</v>
      </c>
      <c r="F73" s="323">
        <v>160</v>
      </c>
      <c r="G73" s="318">
        <f t="shared" si="8"/>
        <v>40</v>
      </c>
      <c r="H73" s="68" t="s">
        <v>2902</v>
      </c>
      <c r="I73" s="68" t="s">
        <v>2902</v>
      </c>
      <c r="J73" s="316"/>
      <c r="K73" s="319">
        <f t="shared" si="12"/>
        <v>119</v>
      </c>
      <c r="L73" s="319">
        <f t="shared" si="13"/>
        <v>116</v>
      </c>
      <c r="M73" s="319">
        <f t="shared" si="14"/>
        <v>114</v>
      </c>
      <c r="N73" s="319">
        <f t="shared" si="15"/>
        <v>112</v>
      </c>
      <c r="O73" s="319">
        <f t="shared" si="16"/>
        <v>110</v>
      </c>
      <c r="P73" s="319">
        <f t="shared" si="17"/>
        <v>100</v>
      </c>
      <c r="Q73" s="319">
        <f t="shared" si="18"/>
        <v>80</v>
      </c>
      <c r="R73" s="319">
        <f t="shared" si="19"/>
        <v>0</v>
      </c>
    </row>
    <row r="74" spans="1:18" ht="16.5" customHeight="1">
      <c r="A74" s="320">
        <v>66</v>
      </c>
      <c r="B74" s="321"/>
      <c r="C74" s="229" t="s">
        <v>1198</v>
      </c>
      <c r="D74" s="230" t="s">
        <v>744</v>
      </c>
      <c r="E74" s="231" t="s">
        <v>2575</v>
      </c>
      <c r="F74" s="234">
        <v>160</v>
      </c>
      <c r="G74" s="233">
        <f t="shared" ref="G74:G137" si="20">ROUNDDOWN(F74/4,0)</f>
        <v>40</v>
      </c>
      <c r="H74" s="27" t="s">
        <v>556</v>
      </c>
      <c r="I74" s="27" t="s">
        <v>556</v>
      </c>
      <c r="J74" s="321"/>
      <c r="K74" s="322">
        <f t="shared" si="12"/>
        <v>119</v>
      </c>
      <c r="L74" s="322">
        <f t="shared" si="13"/>
        <v>116</v>
      </c>
      <c r="M74" s="322">
        <f t="shared" si="14"/>
        <v>114</v>
      </c>
      <c r="N74" s="322">
        <f t="shared" si="15"/>
        <v>112</v>
      </c>
      <c r="O74" s="322">
        <f t="shared" si="16"/>
        <v>110</v>
      </c>
      <c r="P74" s="322">
        <f t="shared" si="17"/>
        <v>100</v>
      </c>
      <c r="Q74" s="322">
        <f t="shared" si="18"/>
        <v>80</v>
      </c>
      <c r="R74" s="322">
        <f t="shared" si="19"/>
        <v>0</v>
      </c>
    </row>
    <row r="75" spans="1:18" ht="16.5" customHeight="1">
      <c r="A75" s="315">
        <v>67</v>
      </c>
      <c r="B75" s="316"/>
      <c r="C75" s="121" t="s">
        <v>1209</v>
      </c>
      <c r="D75" s="275" t="s">
        <v>2507</v>
      </c>
      <c r="E75" s="125" t="s">
        <v>2575</v>
      </c>
      <c r="F75" s="323">
        <v>160</v>
      </c>
      <c r="G75" s="318">
        <f t="shared" si="20"/>
        <v>40</v>
      </c>
      <c r="H75" s="68" t="s">
        <v>2902</v>
      </c>
      <c r="I75" s="68" t="s">
        <v>2902</v>
      </c>
      <c r="J75" s="316"/>
      <c r="K75" s="319">
        <f t="shared" si="12"/>
        <v>119</v>
      </c>
      <c r="L75" s="319">
        <f t="shared" si="13"/>
        <v>116</v>
      </c>
      <c r="M75" s="319">
        <f t="shared" si="14"/>
        <v>114</v>
      </c>
      <c r="N75" s="319">
        <f t="shared" si="15"/>
        <v>112</v>
      </c>
      <c r="O75" s="319">
        <f t="shared" si="16"/>
        <v>110</v>
      </c>
      <c r="P75" s="319">
        <f t="shared" si="17"/>
        <v>100</v>
      </c>
      <c r="Q75" s="319">
        <f t="shared" si="18"/>
        <v>80</v>
      </c>
      <c r="R75" s="319">
        <f t="shared" si="19"/>
        <v>0</v>
      </c>
    </row>
    <row r="76" spans="1:18" ht="16.5" customHeight="1">
      <c r="A76" s="320">
        <v>68</v>
      </c>
      <c r="B76" s="321"/>
      <c r="C76" s="229" t="s">
        <v>1192</v>
      </c>
      <c r="D76" s="230" t="s">
        <v>2504</v>
      </c>
      <c r="E76" s="231" t="s">
        <v>2575</v>
      </c>
      <c r="F76" s="234">
        <v>160</v>
      </c>
      <c r="G76" s="233">
        <f t="shared" si="20"/>
        <v>40</v>
      </c>
      <c r="H76" s="68" t="s">
        <v>2902</v>
      </c>
      <c r="I76" s="68" t="s">
        <v>2902</v>
      </c>
      <c r="J76" s="321"/>
      <c r="K76" s="322">
        <f t="shared" si="12"/>
        <v>119</v>
      </c>
      <c r="L76" s="322">
        <f t="shared" si="13"/>
        <v>116</v>
      </c>
      <c r="M76" s="322">
        <f t="shared" si="14"/>
        <v>114</v>
      </c>
      <c r="N76" s="322">
        <f t="shared" si="15"/>
        <v>112</v>
      </c>
      <c r="O76" s="322">
        <f t="shared" si="16"/>
        <v>110</v>
      </c>
      <c r="P76" s="322">
        <f t="shared" si="17"/>
        <v>100</v>
      </c>
      <c r="Q76" s="322">
        <f t="shared" si="18"/>
        <v>80</v>
      </c>
      <c r="R76" s="322">
        <f t="shared" si="19"/>
        <v>0</v>
      </c>
    </row>
    <row r="77" spans="1:18" ht="16.5" customHeight="1">
      <c r="A77" s="315">
        <v>69</v>
      </c>
      <c r="B77" s="316"/>
      <c r="C77" s="121" t="s">
        <v>1232</v>
      </c>
      <c r="D77" s="275" t="s">
        <v>2508</v>
      </c>
      <c r="E77" s="125" t="s">
        <v>2575</v>
      </c>
      <c r="F77" s="323">
        <v>200</v>
      </c>
      <c r="G77" s="318">
        <f t="shared" si="20"/>
        <v>50</v>
      </c>
      <c r="H77" s="24" t="s">
        <v>2908</v>
      </c>
      <c r="I77" s="24" t="s">
        <v>2908</v>
      </c>
      <c r="J77" s="316" t="s">
        <v>2564</v>
      </c>
      <c r="K77" s="319">
        <f t="shared" ref="K77:K83" si="21">ROUNDDOWN(G77*2.9844,0)</f>
        <v>149</v>
      </c>
      <c r="L77" s="319">
        <f t="shared" ref="L77:L83" si="22">ROUNDDOWN(G77*2.9,0)</f>
        <v>145</v>
      </c>
      <c r="M77" s="319">
        <f t="shared" ref="M77:M83" si="23">ROUNDDOWN(G77*2.85,0)</f>
        <v>142</v>
      </c>
      <c r="N77" s="319">
        <f t="shared" ref="N77:N83" si="24">ROUNDDOWN(G77*2.8,0)</f>
        <v>140</v>
      </c>
      <c r="O77" s="319">
        <f t="shared" ref="O77:O83" si="25">ROUNDDOWN(G77*2.75,0)</f>
        <v>137</v>
      </c>
      <c r="P77" s="319">
        <f t="shared" ref="P77:P83" si="26">ROUNDDOWN(G77*2.5,0)</f>
        <v>125</v>
      </c>
      <c r="Q77" s="319">
        <f t="shared" ref="Q77:Q83" si="27">ROUNDDOWN(G77*2,0)</f>
        <v>100</v>
      </c>
      <c r="R77" s="319">
        <f t="shared" ref="R77:R83" si="28">ROUNDDOWN(G77*0,0)</f>
        <v>0</v>
      </c>
    </row>
    <row r="78" spans="1:18" ht="16.5" customHeight="1">
      <c r="A78" s="320">
        <v>70</v>
      </c>
      <c r="B78" s="321"/>
      <c r="C78" s="229" t="s">
        <v>1233</v>
      </c>
      <c r="D78" s="230" t="s">
        <v>2508</v>
      </c>
      <c r="E78" s="231" t="s">
        <v>2575</v>
      </c>
      <c r="F78" s="234">
        <v>240</v>
      </c>
      <c r="G78" s="233">
        <f t="shared" si="20"/>
        <v>60</v>
      </c>
      <c r="H78" s="23" t="s">
        <v>2900</v>
      </c>
      <c r="I78" s="23" t="s">
        <v>2900</v>
      </c>
      <c r="J78" s="321" t="s">
        <v>2565</v>
      </c>
      <c r="K78" s="322">
        <f t="shared" si="21"/>
        <v>179</v>
      </c>
      <c r="L78" s="322">
        <f t="shared" si="22"/>
        <v>174</v>
      </c>
      <c r="M78" s="322">
        <f t="shared" si="23"/>
        <v>171</v>
      </c>
      <c r="N78" s="322">
        <f t="shared" si="24"/>
        <v>168</v>
      </c>
      <c r="O78" s="322">
        <f t="shared" si="25"/>
        <v>165</v>
      </c>
      <c r="P78" s="322">
        <f t="shared" si="26"/>
        <v>150</v>
      </c>
      <c r="Q78" s="322">
        <f t="shared" si="27"/>
        <v>120</v>
      </c>
      <c r="R78" s="322">
        <f t="shared" si="28"/>
        <v>0</v>
      </c>
    </row>
    <row r="79" spans="1:18" ht="16.5" customHeight="1">
      <c r="A79" s="315">
        <v>71</v>
      </c>
      <c r="B79" s="316"/>
      <c r="C79" s="121" t="s">
        <v>1234</v>
      </c>
      <c r="D79" s="275" t="s">
        <v>2508</v>
      </c>
      <c r="E79" s="125" t="s">
        <v>2575</v>
      </c>
      <c r="F79" s="323">
        <v>280</v>
      </c>
      <c r="G79" s="318">
        <f t="shared" si="20"/>
        <v>70</v>
      </c>
      <c r="H79" s="68" t="s">
        <v>2902</v>
      </c>
      <c r="I79" s="68" t="s">
        <v>2902</v>
      </c>
      <c r="J79" s="316" t="s">
        <v>2566</v>
      </c>
      <c r="K79" s="319">
        <f t="shared" si="21"/>
        <v>208</v>
      </c>
      <c r="L79" s="319">
        <f t="shared" si="22"/>
        <v>203</v>
      </c>
      <c r="M79" s="319">
        <f t="shared" si="23"/>
        <v>199</v>
      </c>
      <c r="N79" s="319">
        <f t="shared" si="24"/>
        <v>196</v>
      </c>
      <c r="O79" s="319">
        <f t="shared" si="25"/>
        <v>192</v>
      </c>
      <c r="P79" s="319">
        <f t="shared" si="26"/>
        <v>175</v>
      </c>
      <c r="Q79" s="319">
        <f t="shared" si="27"/>
        <v>140</v>
      </c>
      <c r="R79" s="319">
        <f t="shared" si="28"/>
        <v>0</v>
      </c>
    </row>
    <row r="80" spans="1:18" ht="16.5" customHeight="1">
      <c r="A80" s="320">
        <v>72</v>
      </c>
      <c r="B80" s="321"/>
      <c r="C80" s="229" t="s">
        <v>1235</v>
      </c>
      <c r="D80" s="230" t="s">
        <v>2508</v>
      </c>
      <c r="E80" s="231" t="s">
        <v>2575</v>
      </c>
      <c r="F80" s="234">
        <v>320</v>
      </c>
      <c r="G80" s="233">
        <f t="shared" si="20"/>
        <v>80</v>
      </c>
      <c r="H80" s="29" t="s">
        <v>2906</v>
      </c>
      <c r="I80" s="29" t="s">
        <v>2906</v>
      </c>
      <c r="J80" s="321" t="s">
        <v>2567</v>
      </c>
      <c r="K80" s="322">
        <f t="shared" si="21"/>
        <v>238</v>
      </c>
      <c r="L80" s="322">
        <f t="shared" si="22"/>
        <v>232</v>
      </c>
      <c r="M80" s="322">
        <f t="shared" si="23"/>
        <v>228</v>
      </c>
      <c r="N80" s="322">
        <f t="shared" si="24"/>
        <v>224</v>
      </c>
      <c r="O80" s="322">
        <f t="shared" si="25"/>
        <v>220</v>
      </c>
      <c r="P80" s="322">
        <f t="shared" si="26"/>
        <v>200</v>
      </c>
      <c r="Q80" s="322">
        <f t="shared" si="27"/>
        <v>160</v>
      </c>
      <c r="R80" s="322">
        <f t="shared" si="28"/>
        <v>0</v>
      </c>
    </row>
    <row r="81" spans="1:18" ht="16.5" customHeight="1">
      <c r="A81" s="315">
        <v>73</v>
      </c>
      <c r="B81" s="316"/>
      <c r="C81" s="121" t="s">
        <v>1236</v>
      </c>
      <c r="D81" s="275" t="s">
        <v>2508</v>
      </c>
      <c r="E81" s="125" t="s">
        <v>2575</v>
      </c>
      <c r="F81" s="323">
        <v>360</v>
      </c>
      <c r="G81" s="318">
        <f t="shared" si="20"/>
        <v>90</v>
      </c>
      <c r="H81" s="78" t="s">
        <v>2911</v>
      </c>
      <c r="I81" s="78" t="s">
        <v>2911</v>
      </c>
      <c r="J81" s="316" t="s">
        <v>2568</v>
      </c>
      <c r="K81" s="319">
        <f t="shared" si="21"/>
        <v>268</v>
      </c>
      <c r="L81" s="319">
        <f t="shared" si="22"/>
        <v>261</v>
      </c>
      <c r="M81" s="319">
        <f t="shared" si="23"/>
        <v>256</v>
      </c>
      <c r="N81" s="319">
        <f t="shared" si="24"/>
        <v>252</v>
      </c>
      <c r="O81" s="319">
        <f t="shared" si="25"/>
        <v>247</v>
      </c>
      <c r="P81" s="319">
        <f t="shared" si="26"/>
        <v>225</v>
      </c>
      <c r="Q81" s="319">
        <f t="shared" si="27"/>
        <v>180</v>
      </c>
      <c r="R81" s="319">
        <f t="shared" si="28"/>
        <v>0</v>
      </c>
    </row>
    <row r="82" spans="1:18" ht="16.5" customHeight="1">
      <c r="A82" s="320">
        <v>74</v>
      </c>
      <c r="B82" s="321"/>
      <c r="C82" s="229" t="s">
        <v>1237</v>
      </c>
      <c r="D82" s="230" t="s">
        <v>2508</v>
      </c>
      <c r="E82" s="231" t="s">
        <v>2575</v>
      </c>
      <c r="F82" s="234">
        <v>400</v>
      </c>
      <c r="G82" s="233">
        <f t="shared" si="20"/>
        <v>100</v>
      </c>
      <c r="H82" s="22" t="s">
        <v>2905</v>
      </c>
      <c r="I82" s="22" t="s">
        <v>2905</v>
      </c>
      <c r="J82" s="321" t="s">
        <v>2569</v>
      </c>
      <c r="K82" s="322">
        <f t="shared" si="21"/>
        <v>298</v>
      </c>
      <c r="L82" s="322">
        <f t="shared" si="22"/>
        <v>290</v>
      </c>
      <c r="M82" s="322">
        <f t="shared" si="23"/>
        <v>285</v>
      </c>
      <c r="N82" s="322">
        <f t="shared" si="24"/>
        <v>280</v>
      </c>
      <c r="O82" s="322">
        <f t="shared" si="25"/>
        <v>275</v>
      </c>
      <c r="P82" s="322">
        <f t="shared" si="26"/>
        <v>250</v>
      </c>
      <c r="Q82" s="322">
        <f t="shared" si="27"/>
        <v>200</v>
      </c>
      <c r="R82" s="322">
        <f t="shared" si="28"/>
        <v>0</v>
      </c>
    </row>
    <row r="83" spans="1:18" ht="16.5" customHeight="1">
      <c r="A83" s="315">
        <v>75</v>
      </c>
      <c r="B83" s="316"/>
      <c r="C83" s="121" t="s">
        <v>1238</v>
      </c>
      <c r="D83" s="275" t="s">
        <v>2508</v>
      </c>
      <c r="E83" s="125" t="s">
        <v>2575</v>
      </c>
      <c r="F83" s="329">
        <v>440</v>
      </c>
      <c r="G83" s="318">
        <f t="shared" si="20"/>
        <v>110</v>
      </c>
      <c r="H83" s="26" t="s">
        <v>555</v>
      </c>
      <c r="I83" s="26" t="s">
        <v>555</v>
      </c>
      <c r="J83" s="316" t="s">
        <v>2570</v>
      </c>
      <c r="K83" s="319">
        <f t="shared" si="21"/>
        <v>328</v>
      </c>
      <c r="L83" s="319">
        <f t="shared" si="22"/>
        <v>319</v>
      </c>
      <c r="M83" s="319">
        <f t="shared" si="23"/>
        <v>313</v>
      </c>
      <c r="N83" s="319">
        <f t="shared" si="24"/>
        <v>308</v>
      </c>
      <c r="O83" s="319">
        <f t="shared" si="25"/>
        <v>302</v>
      </c>
      <c r="P83" s="319">
        <f t="shared" si="26"/>
        <v>275</v>
      </c>
      <c r="Q83" s="319">
        <f t="shared" si="27"/>
        <v>220</v>
      </c>
      <c r="R83" s="319">
        <f t="shared" si="28"/>
        <v>0</v>
      </c>
    </row>
    <row r="84" spans="1:18" ht="16.5" customHeight="1">
      <c r="A84" s="320">
        <v>76</v>
      </c>
      <c r="B84" s="321"/>
      <c r="C84" s="229" t="s">
        <v>1194</v>
      </c>
      <c r="D84" s="230" t="s">
        <v>2510</v>
      </c>
      <c r="E84" s="231" t="s">
        <v>2575</v>
      </c>
      <c r="F84" s="330">
        <v>2400</v>
      </c>
      <c r="G84" s="233">
        <f t="shared" si="20"/>
        <v>600</v>
      </c>
      <c r="H84" s="68" t="s">
        <v>2902</v>
      </c>
      <c r="I84" s="68" t="s">
        <v>2902</v>
      </c>
      <c r="J84" s="321"/>
      <c r="K84" s="322">
        <f t="shared" si="12"/>
        <v>1790</v>
      </c>
      <c r="L84" s="322">
        <f t="shared" si="13"/>
        <v>1740</v>
      </c>
      <c r="M84" s="322">
        <f t="shared" si="14"/>
        <v>1710</v>
      </c>
      <c r="N84" s="322">
        <f t="shared" si="15"/>
        <v>1680</v>
      </c>
      <c r="O84" s="322">
        <f t="shared" si="16"/>
        <v>1650</v>
      </c>
      <c r="P84" s="322">
        <f t="shared" si="17"/>
        <v>1500</v>
      </c>
      <c r="Q84" s="322">
        <f t="shared" si="18"/>
        <v>1200</v>
      </c>
      <c r="R84" s="322">
        <f t="shared" si="19"/>
        <v>0</v>
      </c>
    </row>
    <row r="85" spans="1:18" ht="16.5" customHeight="1">
      <c r="A85" s="315">
        <v>77</v>
      </c>
      <c r="B85" s="316"/>
      <c r="C85" s="121" t="s">
        <v>1159</v>
      </c>
      <c r="D85" s="275" t="s">
        <v>2508</v>
      </c>
      <c r="E85" s="125" t="s">
        <v>2575</v>
      </c>
      <c r="F85" s="329">
        <v>1200000</v>
      </c>
      <c r="G85" s="318">
        <f t="shared" si="20"/>
        <v>300000</v>
      </c>
      <c r="H85" s="29" t="s">
        <v>2906</v>
      </c>
      <c r="I85" s="68" t="s">
        <v>2902</v>
      </c>
      <c r="J85" s="316" t="s">
        <v>2571</v>
      </c>
      <c r="K85" s="326" t="s">
        <v>732</v>
      </c>
      <c r="L85" s="326" t="s">
        <v>732</v>
      </c>
      <c r="M85" s="326" t="s">
        <v>732</v>
      </c>
      <c r="N85" s="326" t="s">
        <v>732</v>
      </c>
      <c r="O85" s="326" t="s">
        <v>732</v>
      </c>
      <c r="P85" s="326" t="s">
        <v>732</v>
      </c>
      <c r="Q85" s="326" t="s">
        <v>732</v>
      </c>
      <c r="R85" s="326" t="s">
        <v>732</v>
      </c>
    </row>
    <row r="86" spans="1:18" ht="16.5" customHeight="1">
      <c r="A86" s="320">
        <v>78</v>
      </c>
      <c r="B86" s="321"/>
      <c r="C86" s="229" t="s">
        <v>1172</v>
      </c>
      <c r="D86" s="230" t="s">
        <v>2508</v>
      </c>
      <c r="E86" s="231" t="s">
        <v>2575</v>
      </c>
      <c r="F86" s="331">
        <v>1000000</v>
      </c>
      <c r="G86" s="233">
        <f t="shared" si="20"/>
        <v>250000</v>
      </c>
      <c r="H86" s="68" t="s">
        <v>2902</v>
      </c>
      <c r="I86" s="68" t="s">
        <v>2902</v>
      </c>
      <c r="J86" s="321" t="s">
        <v>2571</v>
      </c>
      <c r="K86" s="325" t="s">
        <v>732</v>
      </c>
      <c r="L86" s="325" t="s">
        <v>732</v>
      </c>
      <c r="M86" s="325" t="s">
        <v>732</v>
      </c>
      <c r="N86" s="325" t="s">
        <v>732</v>
      </c>
      <c r="O86" s="325" t="s">
        <v>732</v>
      </c>
      <c r="P86" s="325" t="s">
        <v>732</v>
      </c>
      <c r="Q86" s="325" t="s">
        <v>732</v>
      </c>
      <c r="R86" s="325" t="s">
        <v>732</v>
      </c>
    </row>
    <row r="87" spans="1:18" ht="16.5" customHeight="1">
      <c r="A87" s="315">
        <v>79</v>
      </c>
      <c r="B87" s="316"/>
      <c r="C87" s="121" t="s">
        <v>2527</v>
      </c>
      <c r="D87" s="275" t="s">
        <v>744</v>
      </c>
      <c r="E87" s="125" t="s">
        <v>2575</v>
      </c>
      <c r="F87" s="329">
        <v>120</v>
      </c>
      <c r="G87" s="318">
        <f t="shared" si="20"/>
        <v>30</v>
      </c>
      <c r="H87" s="25" t="s">
        <v>2901</v>
      </c>
      <c r="I87" s="27" t="s">
        <v>556</v>
      </c>
      <c r="J87" s="316"/>
      <c r="K87" s="319">
        <f t="shared" si="12"/>
        <v>89</v>
      </c>
      <c r="L87" s="319">
        <f t="shared" si="13"/>
        <v>87</v>
      </c>
      <c r="M87" s="319">
        <f t="shared" si="14"/>
        <v>85</v>
      </c>
      <c r="N87" s="319">
        <f t="shared" si="15"/>
        <v>84</v>
      </c>
      <c r="O87" s="319">
        <f t="shared" si="16"/>
        <v>82</v>
      </c>
      <c r="P87" s="319">
        <f t="shared" si="17"/>
        <v>75</v>
      </c>
      <c r="Q87" s="319">
        <f t="shared" si="18"/>
        <v>60</v>
      </c>
      <c r="R87" s="319">
        <f t="shared" si="19"/>
        <v>0</v>
      </c>
    </row>
    <row r="88" spans="1:18" ht="16.5" customHeight="1">
      <c r="A88" s="320">
        <v>80</v>
      </c>
      <c r="B88" s="321"/>
      <c r="C88" s="229" t="s">
        <v>1203</v>
      </c>
      <c r="D88" s="230" t="s">
        <v>748</v>
      </c>
      <c r="E88" s="231" t="s">
        <v>2575</v>
      </c>
      <c r="F88" s="330">
        <v>720</v>
      </c>
      <c r="G88" s="233">
        <f t="shared" si="20"/>
        <v>180</v>
      </c>
      <c r="H88" s="68" t="s">
        <v>2902</v>
      </c>
      <c r="I88" s="73" t="s">
        <v>558</v>
      </c>
      <c r="J88" s="321"/>
      <c r="K88" s="322">
        <f t="shared" si="12"/>
        <v>537</v>
      </c>
      <c r="L88" s="322">
        <f t="shared" si="13"/>
        <v>522</v>
      </c>
      <c r="M88" s="322">
        <f t="shared" si="14"/>
        <v>513</v>
      </c>
      <c r="N88" s="322">
        <f t="shared" si="15"/>
        <v>504</v>
      </c>
      <c r="O88" s="322">
        <f t="shared" si="16"/>
        <v>495</v>
      </c>
      <c r="P88" s="322">
        <f t="shared" si="17"/>
        <v>450</v>
      </c>
      <c r="Q88" s="322">
        <f t="shared" si="18"/>
        <v>360</v>
      </c>
      <c r="R88" s="322">
        <f t="shared" si="19"/>
        <v>0</v>
      </c>
    </row>
    <row r="89" spans="1:18" ht="16.5" customHeight="1">
      <c r="A89" s="315">
        <v>81</v>
      </c>
      <c r="B89" s="316"/>
      <c r="C89" s="121" t="s">
        <v>1182</v>
      </c>
      <c r="D89" s="275" t="s">
        <v>748</v>
      </c>
      <c r="E89" s="125" t="s">
        <v>2575</v>
      </c>
      <c r="F89" s="329">
        <v>960</v>
      </c>
      <c r="G89" s="318">
        <f t="shared" si="20"/>
        <v>240</v>
      </c>
      <c r="H89" s="25" t="s">
        <v>2901</v>
      </c>
      <c r="I89" s="25" t="s">
        <v>2901</v>
      </c>
      <c r="J89" s="316"/>
      <c r="K89" s="319">
        <f t="shared" si="12"/>
        <v>716</v>
      </c>
      <c r="L89" s="319">
        <f t="shared" si="13"/>
        <v>696</v>
      </c>
      <c r="M89" s="319">
        <f t="shared" si="14"/>
        <v>684</v>
      </c>
      <c r="N89" s="319">
        <f t="shared" si="15"/>
        <v>672</v>
      </c>
      <c r="O89" s="319">
        <f t="shared" si="16"/>
        <v>660</v>
      </c>
      <c r="P89" s="319">
        <f t="shared" si="17"/>
        <v>600</v>
      </c>
      <c r="Q89" s="319">
        <f t="shared" si="18"/>
        <v>480</v>
      </c>
      <c r="R89" s="319">
        <f t="shared" si="19"/>
        <v>0</v>
      </c>
    </row>
    <row r="90" spans="1:18" ht="16.5" customHeight="1">
      <c r="A90" s="320">
        <v>82</v>
      </c>
      <c r="B90" s="321"/>
      <c r="C90" s="229" t="s">
        <v>1151</v>
      </c>
      <c r="D90" s="230" t="s">
        <v>744</v>
      </c>
      <c r="E90" s="231" t="s">
        <v>2575</v>
      </c>
      <c r="F90" s="330">
        <v>160</v>
      </c>
      <c r="G90" s="233">
        <f t="shared" si="20"/>
        <v>40</v>
      </c>
      <c r="H90" s="22" t="s">
        <v>2905</v>
      </c>
      <c r="I90" s="22" t="s">
        <v>2905</v>
      </c>
      <c r="J90" s="321"/>
      <c r="K90" s="322">
        <f t="shared" si="12"/>
        <v>119</v>
      </c>
      <c r="L90" s="322">
        <f t="shared" si="13"/>
        <v>116</v>
      </c>
      <c r="M90" s="322">
        <f t="shared" si="14"/>
        <v>114</v>
      </c>
      <c r="N90" s="322">
        <f t="shared" si="15"/>
        <v>112</v>
      </c>
      <c r="O90" s="322">
        <f t="shared" si="16"/>
        <v>110</v>
      </c>
      <c r="P90" s="322">
        <f t="shared" si="17"/>
        <v>100</v>
      </c>
      <c r="Q90" s="322">
        <f t="shared" si="18"/>
        <v>80</v>
      </c>
      <c r="R90" s="322">
        <f t="shared" si="19"/>
        <v>0</v>
      </c>
    </row>
    <row r="91" spans="1:18" ht="16.5" customHeight="1">
      <c r="A91" s="315">
        <v>83</v>
      </c>
      <c r="B91" s="316"/>
      <c r="C91" s="121" t="s">
        <v>1186</v>
      </c>
      <c r="D91" s="275" t="s">
        <v>2507</v>
      </c>
      <c r="E91" s="125" t="s">
        <v>2575</v>
      </c>
      <c r="F91" s="329">
        <v>600</v>
      </c>
      <c r="G91" s="318">
        <f t="shared" si="20"/>
        <v>150</v>
      </c>
      <c r="H91" s="22" t="s">
        <v>2905</v>
      </c>
      <c r="I91" s="22" t="s">
        <v>2905</v>
      </c>
      <c r="J91" s="316"/>
      <c r="K91" s="319">
        <f t="shared" si="12"/>
        <v>447</v>
      </c>
      <c r="L91" s="319">
        <f t="shared" si="13"/>
        <v>435</v>
      </c>
      <c r="M91" s="319">
        <f t="shared" si="14"/>
        <v>427</v>
      </c>
      <c r="N91" s="319">
        <f t="shared" si="15"/>
        <v>420</v>
      </c>
      <c r="O91" s="319">
        <f t="shared" si="16"/>
        <v>412</v>
      </c>
      <c r="P91" s="319">
        <f t="shared" si="17"/>
        <v>375</v>
      </c>
      <c r="Q91" s="319">
        <f t="shared" si="18"/>
        <v>300</v>
      </c>
      <c r="R91" s="319">
        <f t="shared" si="19"/>
        <v>0</v>
      </c>
    </row>
    <row r="92" spans="1:18" ht="16.5" customHeight="1">
      <c r="A92" s="320">
        <v>84</v>
      </c>
      <c r="B92" s="321"/>
      <c r="C92" s="229" t="s">
        <v>1156</v>
      </c>
      <c r="D92" s="230" t="s">
        <v>748</v>
      </c>
      <c r="E92" s="231" t="s">
        <v>2575</v>
      </c>
      <c r="F92" s="330">
        <v>1000</v>
      </c>
      <c r="G92" s="233">
        <f t="shared" si="20"/>
        <v>250</v>
      </c>
      <c r="H92" s="26" t="s">
        <v>555</v>
      </c>
      <c r="I92" s="26" t="s">
        <v>555</v>
      </c>
      <c r="J92" s="321"/>
      <c r="K92" s="322">
        <f t="shared" si="12"/>
        <v>746</v>
      </c>
      <c r="L92" s="322">
        <f t="shared" si="13"/>
        <v>725</v>
      </c>
      <c r="M92" s="322">
        <f t="shared" si="14"/>
        <v>712</v>
      </c>
      <c r="N92" s="322">
        <f t="shared" si="15"/>
        <v>700</v>
      </c>
      <c r="O92" s="322">
        <f t="shared" si="16"/>
        <v>687</v>
      </c>
      <c r="P92" s="322">
        <f t="shared" si="17"/>
        <v>625</v>
      </c>
      <c r="Q92" s="322">
        <f t="shared" si="18"/>
        <v>500</v>
      </c>
      <c r="R92" s="322">
        <f t="shared" si="19"/>
        <v>0</v>
      </c>
    </row>
    <row r="93" spans="1:18" ht="16.5" customHeight="1">
      <c r="A93" s="315">
        <v>85</v>
      </c>
      <c r="B93" s="316"/>
      <c r="C93" s="121" t="s">
        <v>1154</v>
      </c>
      <c r="D93" s="275" t="s">
        <v>2508</v>
      </c>
      <c r="E93" s="125" t="s">
        <v>2575</v>
      </c>
      <c r="F93" s="329">
        <v>160</v>
      </c>
      <c r="G93" s="318">
        <f t="shared" si="20"/>
        <v>40</v>
      </c>
      <c r="H93" s="22" t="s">
        <v>2905</v>
      </c>
      <c r="I93" s="22" t="s">
        <v>2905</v>
      </c>
      <c r="J93" s="316"/>
      <c r="K93" s="319">
        <f t="shared" si="12"/>
        <v>119</v>
      </c>
      <c r="L93" s="319">
        <f t="shared" si="13"/>
        <v>116</v>
      </c>
      <c r="M93" s="319">
        <f t="shared" si="14"/>
        <v>114</v>
      </c>
      <c r="N93" s="319">
        <f t="shared" si="15"/>
        <v>112</v>
      </c>
      <c r="O93" s="319">
        <f t="shared" si="16"/>
        <v>110</v>
      </c>
      <c r="P93" s="319">
        <f t="shared" si="17"/>
        <v>100</v>
      </c>
      <c r="Q93" s="319">
        <f t="shared" si="18"/>
        <v>80</v>
      </c>
      <c r="R93" s="319">
        <f t="shared" si="19"/>
        <v>0</v>
      </c>
    </row>
    <row r="94" spans="1:18" ht="16.5" customHeight="1">
      <c r="A94" s="320">
        <v>86</v>
      </c>
      <c r="B94" s="321"/>
      <c r="C94" s="229" t="s">
        <v>1158</v>
      </c>
      <c r="D94" s="230" t="s">
        <v>2510</v>
      </c>
      <c r="E94" s="231" t="s">
        <v>2575</v>
      </c>
      <c r="F94" s="232">
        <v>160</v>
      </c>
      <c r="G94" s="233">
        <f t="shared" si="20"/>
        <v>40</v>
      </c>
      <c r="H94" s="22" t="s">
        <v>2905</v>
      </c>
      <c r="I94" s="22" t="s">
        <v>2905</v>
      </c>
      <c r="J94" s="321"/>
      <c r="K94" s="322">
        <f t="shared" si="12"/>
        <v>119</v>
      </c>
      <c r="L94" s="322">
        <f t="shared" si="13"/>
        <v>116</v>
      </c>
      <c r="M94" s="322">
        <f t="shared" si="14"/>
        <v>114</v>
      </c>
      <c r="N94" s="322">
        <f t="shared" si="15"/>
        <v>112</v>
      </c>
      <c r="O94" s="322">
        <f t="shared" si="16"/>
        <v>110</v>
      </c>
      <c r="P94" s="322">
        <f t="shared" si="17"/>
        <v>100</v>
      </c>
      <c r="Q94" s="322">
        <f t="shared" si="18"/>
        <v>80</v>
      </c>
      <c r="R94" s="322">
        <f t="shared" si="19"/>
        <v>0</v>
      </c>
    </row>
    <row r="95" spans="1:18" ht="16.5" customHeight="1">
      <c r="A95" s="315">
        <v>87</v>
      </c>
      <c r="B95" s="316"/>
      <c r="C95" s="121" t="s">
        <v>1190</v>
      </c>
      <c r="D95" s="275" t="s">
        <v>760</v>
      </c>
      <c r="E95" s="125" t="s">
        <v>2575</v>
      </c>
      <c r="F95" s="317">
        <v>1200</v>
      </c>
      <c r="G95" s="318">
        <f t="shared" si="20"/>
        <v>300</v>
      </c>
      <c r="H95" s="332" t="s">
        <v>2580</v>
      </c>
      <c r="I95" s="332" t="s">
        <v>2581</v>
      </c>
      <c r="J95" s="316"/>
      <c r="K95" s="333">
        <f t="shared" si="12"/>
        <v>895</v>
      </c>
      <c r="L95" s="319">
        <f t="shared" si="13"/>
        <v>870</v>
      </c>
      <c r="M95" s="319">
        <f t="shared" si="14"/>
        <v>855</v>
      </c>
      <c r="N95" s="319">
        <f t="shared" si="15"/>
        <v>840</v>
      </c>
      <c r="O95" s="319">
        <f t="shared" si="16"/>
        <v>825</v>
      </c>
      <c r="P95" s="319">
        <f t="shared" si="17"/>
        <v>750</v>
      </c>
      <c r="Q95" s="319">
        <f t="shared" si="18"/>
        <v>600</v>
      </c>
      <c r="R95" s="319">
        <f t="shared" si="19"/>
        <v>0</v>
      </c>
    </row>
    <row r="96" spans="1:18" ht="16.5" customHeight="1">
      <c r="A96" s="320">
        <v>88</v>
      </c>
      <c r="B96" s="321"/>
      <c r="C96" s="229" t="s">
        <v>1175</v>
      </c>
      <c r="D96" s="230" t="s">
        <v>2506</v>
      </c>
      <c r="E96" s="231" t="s">
        <v>2575</v>
      </c>
      <c r="F96" s="232">
        <v>1600</v>
      </c>
      <c r="G96" s="233">
        <f t="shared" si="20"/>
        <v>400</v>
      </c>
      <c r="H96" s="242" t="s">
        <v>2580</v>
      </c>
      <c r="I96" s="242" t="s">
        <v>2581</v>
      </c>
      <c r="J96" s="321"/>
      <c r="K96" s="322">
        <f t="shared" si="12"/>
        <v>1193</v>
      </c>
      <c r="L96" s="322">
        <f t="shared" si="13"/>
        <v>1160</v>
      </c>
      <c r="M96" s="322">
        <f t="shared" si="14"/>
        <v>1140</v>
      </c>
      <c r="N96" s="322">
        <f t="shared" si="15"/>
        <v>1120</v>
      </c>
      <c r="O96" s="322">
        <f t="shared" si="16"/>
        <v>1100</v>
      </c>
      <c r="P96" s="322">
        <f t="shared" si="17"/>
        <v>1000</v>
      </c>
      <c r="Q96" s="322">
        <f t="shared" si="18"/>
        <v>800</v>
      </c>
      <c r="R96" s="322">
        <f t="shared" si="19"/>
        <v>0</v>
      </c>
    </row>
    <row r="97" spans="1:18" ht="16.5" customHeight="1">
      <c r="A97" s="315">
        <v>89</v>
      </c>
      <c r="B97" s="316"/>
      <c r="C97" s="121" t="s">
        <v>1197</v>
      </c>
      <c r="D97" s="275" t="s">
        <v>748</v>
      </c>
      <c r="E97" s="125" t="s">
        <v>2575</v>
      </c>
      <c r="F97" s="317">
        <v>240</v>
      </c>
      <c r="G97" s="318">
        <f t="shared" si="20"/>
        <v>60</v>
      </c>
      <c r="H97" s="23" t="s">
        <v>2900</v>
      </c>
      <c r="I97" s="23" t="s">
        <v>2900</v>
      </c>
      <c r="J97" s="316"/>
      <c r="K97" s="333">
        <f t="shared" si="12"/>
        <v>179</v>
      </c>
      <c r="L97" s="319">
        <f t="shared" si="13"/>
        <v>174</v>
      </c>
      <c r="M97" s="319">
        <f t="shared" si="14"/>
        <v>171</v>
      </c>
      <c r="N97" s="319">
        <f t="shared" si="15"/>
        <v>168</v>
      </c>
      <c r="O97" s="319">
        <f t="shared" si="16"/>
        <v>165</v>
      </c>
      <c r="P97" s="319">
        <f t="shared" si="17"/>
        <v>150</v>
      </c>
      <c r="Q97" s="319">
        <f t="shared" si="18"/>
        <v>120</v>
      </c>
      <c r="R97" s="319">
        <f t="shared" si="19"/>
        <v>0</v>
      </c>
    </row>
    <row r="98" spans="1:18" ht="16.5" customHeight="1">
      <c r="A98" s="320">
        <v>90</v>
      </c>
      <c r="B98" s="321"/>
      <c r="C98" s="229" t="s">
        <v>1164</v>
      </c>
      <c r="D98" s="230" t="s">
        <v>730</v>
      </c>
      <c r="E98" s="231" t="s">
        <v>2575</v>
      </c>
      <c r="F98" s="232">
        <v>160</v>
      </c>
      <c r="G98" s="233">
        <f t="shared" si="20"/>
        <v>40</v>
      </c>
      <c r="H98" s="28" t="s">
        <v>557</v>
      </c>
      <c r="I98" s="28" t="s">
        <v>557</v>
      </c>
      <c r="J98" s="321"/>
      <c r="K98" s="322">
        <f t="shared" si="12"/>
        <v>119</v>
      </c>
      <c r="L98" s="322">
        <f t="shared" si="13"/>
        <v>116</v>
      </c>
      <c r="M98" s="322">
        <f t="shared" si="14"/>
        <v>114</v>
      </c>
      <c r="N98" s="322">
        <f t="shared" si="15"/>
        <v>112</v>
      </c>
      <c r="O98" s="322">
        <f t="shared" si="16"/>
        <v>110</v>
      </c>
      <c r="P98" s="322">
        <f t="shared" si="17"/>
        <v>100</v>
      </c>
      <c r="Q98" s="322">
        <f t="shared" si="18"/>
        <v>80</v>
      </c>
      <c r="R98" s="322">
        <f t="shared" si="19"/>
        <v>0</v>
      </c>
    </row>
    <row r="99" spans="1:18" ht="16.5" customHeight="1">
      <c r="A99" s="315">
        <v>91</v>
      </c>
      <c r="B99" s="316"/>
      <c r="C99" s="121" t="s">
        <v>1153</v>
      </c>
      <c r="D99" s="275" t="s">
        <v>2508</v>
      </c>
      <c r="E99" s="125" t="s">
        <v>2575</v>
      </c>
      <c r="F99" s="317">
        <v>160</v>
      </c>
      <c r="G99" s="318">
        <f t="shared" si="20"/>
        <v>40</v>
      </c>
      <c r="H99" s="332" t="s">
        <v>2580</v>
      </c>
      <c r="I99" s="332" t="s">
        <v>2581</v>
      </c>
      <c r="J99" s="316"/>
      <c r="K99" s="333">
        <f t="shared" ref="K99:K138" si="29">ROUNDDOWN(G99*2.9844,0)</f>
        <v>119</v>
      </c>
      <c r="L99" s="319">
        <f t="shared" ref="L99:L138" si="30">ROUNDDOWN(G99*2.9,0)</f>
        <v>116</v>
      </c>
      <c r="M99" s="319">
        <f t="shared" ref="M99:M138" si="31">ROUNDDOWN(G99*2.85,0)</f>
        <v>114</v>
      </c>
      <c r="N99" s="319">
        <f t="shared" ref="N99:N138" si="32">ROUNDDOWN(G99*2.8,0)</f>
        <v>112</v>
      </c>
      <c r="O99" s="319">
        <f t="shared" ref="O99:O138" si="33">ROUNDDOWN(G99*2.75,0)</f>
        <v>110</v>
      </c>
      <c r="P99" s="319">
        <f t="shared" ref="P99:P138" si="34">ROUNDDOWN(G99*2.5,0)</f>
        <v>100</v>
      </c>
      <c r="Q99" s="319">
        <f t="shared" ref="Q99:Q138" si="35">ROUNDDOWN(G99*2,0)</f>
        <v>80</v>
      </c>
      <c r="R99" s="319">
        <f t="shared" ref="R99:R138" si="36">ROUNDDOWN(G99*0,0)</f>
        <v>0</v>
      </c>
    </row>
    <row r="100" spans="1:18" ht="16.5" customHeight="1">
      <c r="A100" s="320">
        <v>92</v>
      </c>
      <c r="B100" s="321"/>
      <c r="C100" s="229" t="s">
        <v>1220</v>
      </c>
      <c r="D100" s="230" t="s">
        <v>2508</v>
      </c>
      <c r="E100" s="231" t="s">
        <v>2575</v>
      </c>
      <c r="F100" s="232">
        <v>160</v>
      </c>
      <c r="G100" s="233">
        <f t="shared" si="20"/>
        <v>40</v>
      </c>
      <c r="H100" s="242" t="s">
        <v>2580</v>
      </c>
      <c r="I100" s="242" t="s">
        <v>2581</v>
      </c>
      <c r="J100" s="321"/>
      <c r="K100" s="322">
        <f t="shared" si="29"/>
        <v>119</v>
      </c>
      <c r="L100" s="322">
        <f t="shared" si="30"/>
        <v>116</v>
      </c>
      <c r="M100" s="322">
        <f t="shared" si="31"/>
        <v>114</v>
      </c>
      <c r="N100" s="322">
        <f t="shared" si="32"/>
        <v>112</v>
      </c>
      <c r="O100" s="322">
        <f t="shared" si="33"/>
        <v>110</v>
      </c>
      <c r="P100" s="322">
        <f t="shared" si="34"/>
        <v>100</v>
      </c>
      <c r="Q100" s="322">
        <f t="shared" si="35"/>
        <v>80</v>
      </c>
      <c r="R100" s="322">
        <f t="shared" si="36"/>
        <v>0</v>
      </c>
    </row>
    <row r="101" spans="1:18" ht="16.5" customHeight="1">
      <c r="A101" s="315">
        <v>93</v>
      </c>
      <c r="B101" s="316"/>
      <c r="C101" s="121" t="s">
        <v>1219</v>
      </c>
      <c r="D101" s="275" t="s">
        <v>2508</v>
      </c>
      <c r="E101" s="125" t="s">
        <v>2575</v>
      </c>
      <c r="F101" s="334">
        <v>160</v>
      </c>
      <c r="G101" s="318">
        <f t="shared" si="20"/>
        <v>40</v>
      </c>
      <c r="H101" s="332" t="s">
        <v>2580</v>
      </c>
      <c r="I101" s="332" t="s">
        <v>2581</v>
      </c>
      <c r="J101" s="316"/>
      <c r="K101" s="319">
        <f t="shared" si="29"/>
        <v>119</v>
      </c>
      <c r="L101" s="319">
        <f t="shared" si="30"/>
        <v>116</v>
      </c>
      <c r="M101" s="319">
        <f t="shared" si="31"/>
        <v>114</v>
      </c>
      <c r="N101" s="319">
        <f t="shared" si="32"/>
        <v>112</v>
      </c>
      <c r="O101" s="319">
        <f t="shared" si="33"/>
        <v>110</v>
      </c>
      <c r="P101" s="319">
        <f t="shared" si="34"/>
        <v>100</v>
      </c>
      <c r="Q101" s="319">
        <f t="shared" si="35"/>
        <v>80</v>
      </c>
      <c r="R101" s="319">
        <f t="shared" si="36"/>
        <v>0</v>
      </c>
    </row>
    <row r="102" spans="1:18" ht="16.5" customHeight="1">
      <c r="A102" s="320">
        <v>94</v>
      </c>
      <c r="B102" s="321"/>
      <c r="C102" s="229" t="s">
        <v>1208</v>
      </c>
      <c r="D102" s="230" t="s">
        <v>2510</v>
      </c>
      <c r="E102" s="231" t="s">
        <v>2575</v>
      </c>
      <c r="F102" s="335">
        <v>120</v>
      </c>
      <c r="G102" s="233">
        <f t="shared" si="20"/>
        <v>30</v>
      </c>
      <c r="H102" s="242" t="s">
        <v>2580</v>
      </c>
      <c r="I102" s="242" t="s">
        <v>2581</v>
      </c>
      <c r="J102" s="321"/>
      <c r="K102" s="322">
        <f t="shared" si="29"/>
        <v>89</v>
      </c>
      <c r="L102" s="322">
        <f t="shared" si="30"/>
        <v>87</v>
      </c>
      <c r="M102" s="322">
        <f t="shared" si="31"/>
        <v>85</v>
      </c>
      <c r="N102" s="322">
        <f t="shared" si="32"/>
        <v>84</v>
      </c>
      <c r="O102" s="322">
        <f t="shared" si="33"/>
        <v>82</v>
      </c>
      <c r="P102" s="322">
        <f t="shared" si="34"/>
        <v>75</v>
      </c>
      <c r="Q102" s="322">
        <f t="shared" si="35"/>
        <v>60</v>
      </c>
      <c r="R102" s="322">
        <f t="shared" si="36"/>
        <v>0</v>
      </c>
    </row>
    <row r="103" spans="1:18" ht="16.5" customHeight="1">
      <c r="A103" s="315">
        <v>95</v>
      </c>
      <c r="B103" s="316"/>
      <c r="C103" s="121" t="s">
        <v>2528</v>
      </c>
      <c r="D103" s="275" t="s">
        <v>744</v>
      </c>
      <c r="E103" s="125" t="s">
        <v>2575</v>
      </c>
      <c r="F103" s="334">
        <v>480</v>
      </c>
      <c r="G103" s="318">
        <f t="shared" si="20"/>
        <v>120</v>
      </c>
      <c r="H103" s="332" t="s">
        <v>2580</v>
      </c>
      <c r="I103" s="332" t="s">
        <v>2581</v>
      </c>
      <c r="J103" s="316"/>
      <c r="K103" s="319">
        <f t="shared" si="29"/>
        <v>358</v>
      </c>
      <c r="L103" s="319">
        <f t="shared" si="30"/>
        <v>348</v>
      </c>
      <c r="M103" s="319">
        <f t="shared" si="31"/>
        <v>342</v>
      </c>
      <c r="N103" s="319">
        <f t="shared" si="32"/>
        <v>336</v>
      </c>
      <c r="O103" s="319">
        <f t="shared" si="33"/>
        <v>330</v>
      </c>
      <c r="P103" s="319">
        <f t="shared" si="34"/>
        <v>300</v>
      </c>
      <c r="Q103" s="319">
        <f t="shared" si="35"/>
        <v>240</v>
      </c>
      <c r="R103" s="319">
        <f t="shared" si="36"/>
        <v>0</v>
      </c>
    </row>
    <row r="104" spans="1:18" ht="16.5" customHeight="1">
      <c r="A104" s="320">
        <v>96</v>
      </c>
      <c r="B104" s="321"/>
      <c r="C104" s="229" t="s">
        <v>2529</v>
      </c>
      <c r="D104" s="230" t="s">
        <v>2507</v>
      </c>
      <c r="E104" s="231" t="s">
        <v>2575</v>
      </c>
      <c r="F104" s="336">
        <v>7200</v>
      </c>
      <c r="G104" s="233">
        <f t="shared" si="20"/>
        <v>1800</v>
      </c>
      <c r="H104" s="242" t="s">
        <v>2580</v>
      </c>
      <c r="I104" s="242" t="s">
        <v>2581</v>
      </c>
      <c r="J104" s="324" t="s">
        <v>2572</v>
      </c>
      <c r="K104" s="325" t="s">
        <v>732</v>
      </c>
      <c r="L104" s="325" t="s">
        <v>732</v>
      </c>
      <c r="M104" s="325" t="s">
        <v>732</v>
      </c>
      <c r="N104" s="325" t="s">
        <v>732</v>
      </c>
      <c r="O104" s="325" t="s">
        <v>732</v>
      </c>
      <c r="P104" s="325" t="s">
        <v>732</v>
      </c>
      <c r="Q104" s="325" t="s">
        <v>732</v>
      </c>
      <c r="R104" s="325" t="s">
        <v>732</v>
      </c>
    </row>
    <row r="105" spans="1:18" ht="16.5" customHeight="1">
      <c r="A105" s="315">
        <v>97</v>
      </c>
      <c r="B105" s="316"/>
      <c r="C105" s="121" t="s">
        <v>1180</v>
      </c>
      <c r="D105" s="275" t="s">
        <v>744</v>
      </c>
      <c r="E105" s="125" t="s">
        <v>2575</v>
      </c>
      <c r="F105" s="337">
        <v>7200</v>
      </c>
      <c r="G105" s="318">
        <f t="shared" si="20"/>
        <v>1800</v>
      </c>
      <c r="H105" s="22" t="s">
        <v>2905</v>
      </c>
      <c r="I105" s="22" t="s">
        <v>2905</v>
      </c>
      <c r="J105" s="137" t="s">
        <v>2574</v>
      </c>
      <c r="K105" s="326" t="s">
        <v>732</v>
      </c>
      <c r="L105" s="326" t="s">
        <v>732</v>
      </c>
      <c r="M105" s="326" t="s">
        <v>732</v>
      </c>
      <c r="N105" s="326" t="s">
        <v>732</v>
      </c>
      <c r="O105" s="326" t="s">
        <v>732</v>
      </c>
      <c r="P105" s="326" t="s">
        <v>732</v>
      </c>
      <c r="Q105" s="326" t="s">
        <v>732</v>
      </c>
      <c r="R105" s="326" t="s">
        <v>732</v>
      </c>
    </row>
    <row r="106" spans="1:18" ht="16.5" customHeight="1">
      <c r="A106" s="320">
        <v>98</v>
      </c>
      <c r="B106" s="321"/>
      <c r="C106" s="229" t="s">
        <v>2530</v>
      </c>
      <c r="D106" s="230" t="s">
        <v>2507</v>
      </c>
      <c r="E106" s="231" t="s">
        <v>2575</v>
      </c>
      <c r="F106" s="335">
        <v>4800</v>
      </c>
      <c r="G106" s="233">
        <f t="shared" si="20"/>
        <v>1200</v>
      </c>
      <c r="H106" s="22" t="s">
        <v>2905</v>
      </c>
      <c r="I106" s="22" t="s">
        <v>2905</v>
      </c>
      <c r="J106" s="324" t="s">
        <v>2561</v>
      </c>
      <c r="K106" s="325" t="s">
        <v>732</v>
      </c>
      <c r="L106" s="325" t="s">
        <v>732</v>
      </c>
      <c r="M106" s="325" t="s">
        <v>732</v>
      </c>
      <c r="N106" s="325" t="s">
        <v>732</v>
      </c>
      <c r="O106" s="325" t="s">
        <v>732</v>
      </c>
      <c r="P106" s="325" t="s">
        <v>732</v>
      </c>
      <c r="Q106" s="325" t="s">
        <v>732</v>
      </c>
      <c r="R106" s="325" t="s">
        <v>732</v>
      </c>
    </row>
    <row r="107" spans="1:18" ht="16.5" customHeight="1">
      <c r="A107" s="315">
        <v>99</v>
      </c>
      <c r="B107" s="316"/>
      <c r="C107" s="121" t="s">
        <v>1157</v>
      </c>
      <c r="D107" s="275" t="s">
        <v>744</v>
      </c>
      <c r="E107" s="125" t="s">
        <v>2575</v>
      </c>
      <c r="F107" s="337">
        <v>1600</v>
      </c>
      <c r="G107" s="318">
        <f t="shared" si="20"/>
        <v>400</v>
      </c>
      <c r="H107" s="22" t="s">
        <v>2905</v>
      </c>
      <c r="I107" s="22" t="s">
        <v>2905</v>
      </c>
      <c r="J107" s="316"/>
      <c r="K107" s="319">
        <f t="shared" si="29"/>
        <v>1193</v>
      </c>
      <c r="L107" s="319">
        <f t="shared" si="30"/>
        <v>1160</v>
      </c>
      <c r="M107" s="319">
        <f t="shared" si="31"/>
        <v>1140</v>
      </c>
      <c r="N107" s="319">
        <f t="shared" si="32"/>
        <v>1120</v>
      </c>
      <c r="O107" s="319">
        <f t="shared" si="33"/>
        <v>1100</v>
      </c>
      <c r="P107" s="319">
        <f t="shared" si="34"/>
        <v>1000</v>
      </c>
      <c r="Q107" s="319">
        <f t="shared" si="35"/>
        <v>800</v>
      </c>
      <c r="R107" s="319">
        <f t="shared" si="36"/>
        <v>0</v>
      </c>
    </row>
    <row r="108" spans="1:18" ht="16.5" customHeight="1">
      <c r="A108" s="320">
        <v>100</v>
      </c>
      <c r="B108" s="321"/>
      <c r="C108" s="229" t="s">
        <v>2531</v>
      </c>
      <c r="D108" s="230" t="s">
        <v>744</v>
      </c>
      <c r="E108" s="231" t="s">
        <v>2575</v>
      </c>
      <c r="F108" s="335">
        <v>120</v>
      </c>
      <c r="G108" s="233">
        <f t="shared" si="20"/>
        <v>30</v>
      </c>
      <c r="H108" s="23" t="s">
        <v>2900</v>
      </c>
      <c r="I108" s="23" t="s">
        <v>2900</v>
      </c>
      <c r="J108" s="321"/>
      <c r="K108" s="322">
        <f t="shared" si="29"/>
        <v>89</v>
      </c>
      <c r="L108" s="322">
        <f t="shared" si="30"/>
        <v>87</v>
      </c>
      <c r="M108" s="322">
        <f t="shared" si="31"/>
        <v>85</v>
      </c>
      <c r="N108" s="322">
        <f t="shared" si="32"/>
        <v>84</v>
      </c>
      <c r="O108" s="322">
        <f t="shared" si="33"/>
        <v>82</v>
      </c>
      <c r="P108" s="322">
        <f t="shared" si="34"/>
        <v>75</v>
      </c>
      <c r="Q108" s="322">
        <f t="shared" si="35"/>
        <v>60</v>
      </c>
      <c r="R108" s="322">
        <f t="shared" si="36"/>
        <v>0</v>
      </c>
    </row>
    <row r="109" spans="1:18" ht="16.5" customHeight="1">
      <c r="A109" s="315">
        <v>101</v>
      </c>
      <c r="B109" s="316"/>
      <c r="C109" s="121" t="s">
        <v>2532</v>
      </c>
      <c r="D109" s="275" t="s">
        <v>2504</v>
      </c>
      <c r="E109" s="125" t="s">
        <v>2575</v>
      </c>
      <c r="F109" s="334">
        <v>120</v>
      </c>
      <c r="G109" s="318">
        <f t="shared" si="20"/>
        <v>30</v>
      </c>
      <c r="H109" s="20" t="s">
        <v>2909</v>
      </c>
      <c r="I109" s="20" t="s">
        <v>2909</v>
      </c>
      <c r="J109" s="316"/>
      <c r="K109" s="319">
        <f t="shared" si="29"/>
        <v>89</v>
      </c>
      <c r="L109" s="319">
        <f t="shared" si="30"/>
        <v>87</v>
      </c>
      <c r="M109" s="319">
        <f t="shared" si="31"/>
        <v>85</v>
      </c>
      <c r="N109" s="319">
        <f t="shared" si="32"/>
        <v>84</v>
      </c>
      <c r="O109" s="319">
        <f t="shared" si="33"/>
        <v>82</v>
      </c>
      <c r="P109" s="319">
        <f t="shared" si="34"/>
        <v>75</v>
      </c>
      <c r="Q109" s="319">
        <f t="shared" si="35"/>
        <v>60</v>
      </c>
      <c r="R109" s="319">
        <f t="shared" si="36"/>
        <v>0</v>
      </c>
    </row>
    <row r="110" spans="1:18" ht="16.5" customHeight="1">
      <c r="A110" s="320">
        <v>102</v>
      </c>
      <c r="B110" s="321"/>
      <c r="C110" s="229" t="s">
        <v>2533</v>
      </c>
      <c r="D110" s="230" t="s">
        <v>2517</v>
      </c>
      <c r="E110" s="231" t="s">
        <v>2575</v>
      </c>
      <c r="F110" s="335">
        <v>120</v>
      </c>
      <c r="G110" s="233">
        <f t="shared" si="20"/>
        <v>30</v>
      </c>
      <c r="H110" s="24" t="s">
        <v>2908</v>
      </c>
      <c r="I110" s="24" t="s">
        <v>2908</v>
      </c>
      <c r="J110" s="321"/>
      <c r="K110" s="322">
        <f t="shared" si="29"/>
        <v>89</v>
      </c>
      <c r="L110" s="322">
        <f t="shared" si="30"/>
        <v>87</v>
      </c>
      <c r="M110" s="322">
        <f t="shared" si="31"/>
        <v>85</v>
      </c>
      <c r="N110" s="322">
        <f t="shared" si="32"/>
        <v>84</v>
      </c>
      <c r="O110" s="322">
        <f t="shared" si="33"/>
        <v>82</v>
      </c>
      <c r="P110" s="322">
        <f t="shared" si="34"/>
        <v>75</v>
      </c>
      <c r="Q110" s="322">
        <f t="shared" si="35"/>
        <v>60</v>
      </c>
      <c r="R110" s="322">
        <f t="shared" si="36"/>
        <v>0</v>
      </c>
    </row>
    <row r="111" spans="1:18" ht="16.5" customHeight="1">
      <c r="A111" s="315">
        <v>103</v>
      </c>
      <c r="B111" s="316"/>
      <c r="C111" s="121" t="s">
        <v>2534</v>
      </c>
      <c r="D111" s="275" t="s">
        <v>2510</v>
      </c>
      <c r="E111" s="125" t="s">
        <v>2575</v>
      </c>
      <c r="F111" s="334">
        <v>120</v>
      </c>
      <c r="G111" s="318">
        <f t="shared" si="20"/>
        <v>30</v>
      </c>
      <c r="H111" s="24" t="s">
        <v>2908</v>
      </c>
      <c r="I111" s="24" t="s">
        <v>2908</v>
      </c>
      <c r="J111" s="316"/>
      <c r="K111" s="319">
        <f t="shared" si="29"/>
        <v>89</v>
      </c>
      <c r="L111" s="319">
        <f t="shared" si="30"/>
        <v>87</v>
      </c>
      <c r="M111" s="319">
        <f t="shared" si="31"/>
        <v>85</v>
      </c>
      <c r="N111" s="319">
        <f t="shared" si="32"/>
        <v>84</v>
      </c>
      <c r="O111" s="319">
        <f t="shared" si="33"/>
        <v>82</v>
      </c>
      <c r="P111" s="319">
        <f t="shared" si="34"/>
        <v>75</v>
      </c>
      <c r="Q111" s="319">
        <f t="shared" si="35"/>
        <v>60</v>
      </c>
      <c r="R111" s="319">
        <f t="shared" si="36"/>
        <v>0</v>
      </c>
    </row>
    <row r="112" spans="1:18" ht="16.5" customHeight="1">
      <c r="A112" s="320">
        <v>104</v>
      </c>
      <c r="B112" s="321"/>
      <c r="C112" s="229" t="s">
        <v>2535</v>
      </c>
      <c r="D112" s="230" t="s">
        <v>730</v>
      </c>
      <c r="E112" s="231" t="s">
        <v>2575</v>
      </c>
      <c r="F112" s="335">
        <v>2000</v>
      </c>
      <c r="G112" s="233">
        <f t="shared" si="20"/>
        <v>500</v>
      </c>
      <c r="H112" s="25" t="s">
        <v>2901</v>
      </c>
      <c r="I112" s="68" t="s">
        <v>2902</v>
      </c>
      <c r="J112" s="321"/>
      <c r="K112" s="322">
        <f t="shared" si="29"/>
        <v>1492</v>
      </c>
      <c r="L112" s="322">
        <f t="shared" si="30"/>
        <v>1450</v>
      </c>
      <c r="M112" s="322">
        <f t="shared" si="31"/>
        <v>1425</v>
      </c>
      <c r="N112" s="322">
        <f t="shared" si="32"/>
        <v>1400</v>
      </c>
      <c r="O112" s="322">
        <f t="shared" si="33"/>
        <v>1375</v>
      </c>
      <c r="P112" s="322">
        <f t="shared" si="34"/>
        <v>1250</v>
      </c>
      <c r="Q112" s="322">
        <f t="shared" si="35"/>
        <v>1000</v>
      </c>
      <c r="R112" s="322">
        <f t="shared" si="36"/>
        <v>0</v>
      </c>
    </row>
    <row r="113" spans="1:18" ht="16.5" customHeight="1">
      <c r="A113" s="315">
        <v>105</v>
      </c>
      <c r="B113" s="316"/>
      <c r="C113" s="121" t="s">
        <v>2536</v>
      </c>
      <c r="D113" s="275" t="s">
        <v>748</v>
      </c>
      <c r="E113" s="125" t="s">
        <v>2575</v>
      </c>
      <c r="F113" s="338" t="s">
        <v>546</v>
      </c>
      <c r="G113" s="318">
        <v>0</v>
      </c>
      <c r="H113" s="24" t="s">
        <v>2908</v>
      </c>
      <c r="I113" s="24" t="s">
        <v>2908</v>
      </c>
      <c r="J113" s="316" t="s">
        <v>2563</v>
      </c>
      <c r="K113" s="326" t="s">
        <v>732</v>
      </c>
      <c r="L113" s="326" t="s">
        <v>732</v>
      </c>
      <c r="M113" s="326" t="s">
        <v>732</v>
      </c>
      <c r="N113" s="326" t="s">
        <v>732</v>
      </c>
      <c r="O113" s="326" t="s">
        <v>732</v>
      </c>
      <c r="P113" s="326" t="s">
        <v>732</v>
      </c>
      <c r="Q113" s="326" t="s">
        <v>732</v>
      </c>
      <c r="R113" s="326" t="s">
        <v>732</v>
      </c>
    </row>
    <row r="114" spans="1:18" ht="16.5" customHeight="1">
      <c r="A114" s="320">
        <v>106</v>
      </c>
      <c r="B114" s="321"/>
      <c r="C114" s="229" t="s">
        <v>1226</v>
      </c>
      <c r="D114" s="230" t="s">
        <v>748</v>
      </c>
      <c r="E114" s="231" t="s">
        <v>2576</v>
      </c>
      <c r="F114" s="336">
        <v>1200</v>
      </c>
      <c r="G114" s="233">
        <f t="shared" si="20"/>
        <v>300</v>
      </c>
      <c r="H114" s="29" t="s">
        <v>2906</v>
      </c>
      <c r="I114" s="29" t="s">
        <v>2906</v>
      </c>
      <c r="J114" s="321"/>
      <c r="K114" s="322">
        <f t="shared" si="29"/>
        <v>895</v>
      </c>
      <c r="L114" s="322">
        <f t="shared" si="30"/>
        <v>870</v>
      </c>
      <c r="M114" s="322">
        <f t="shared" si="31"/>
        <v>855</v>
      </c>
      <c r="N114" s="322">
        <f t="shared" si="32"/>
        <v>840</v>
      </c>
      <c r="O114" s="322">
        <f t="shared" si="33"/>
        <v>825</v>
      </c>
      <c r="P114" s="322">
        <f t="shared" si="34"/>
        <v>750</v>
      </c>
      <c r="Q114" s="322">
        <f t="shared" si="35"/>
        <v>600</v>
      </c>
      <c r="R114" s="322">
        <f t="shared" si="36"/>
        <v>0</v>
      </c>
    </row>
    <row r="115" spans="1:18" ht="16.5" customHeight="1">
      <c r="A115" s="315">
        <v>107</v>
      </c>
      <c r="B115" s="316"/>
      <c r="C115" s="121" t="s">
        <v>1230</v>
      </c>
      <c r="D115" s="275" t="s">
        <v>748</v>
      </c>
      <c r="E115" s="125" t="s">
        <v>2576</v>
      </c>
      <c r="F115" s="334">
        <v>1400</v>
      </c>
      <c r="G115" s="318">
        <f t="shared" si="20"/>
        <v>350</v>
      </c>
      <c r="H115" s="23" t="s">
        <v>2900</v>
      </c>
      <c r="I115" s="23" t="s">
        <v>2900</v>
      </c>
      <c r="J115" s="316"/>
      <c r="K115" s="319">
        <f t="shared" si="29"/>
        <v>1044</v>
      </c>
      <c r="L115" s="319">
        <f t="shared" si="30"/>
        <v>1015</v>
      </c>
      <c r="M115" s="319">
        <f t="shared" si="31"/>
        <v>997</v>
      </c>
      <c r="N115" s="319">
        <f t="shared" si="32"/>
        <v>980</v>
      </c>
      <c r="O115" s="319">
        <f t="shared" si="33"/>
        <v>962</v>
      </c>
      <c r="P115" s="319">
        <f t="shared" si="34"/>
        <v>875</v>
      </c>
      <c r="Q115" s="319">
        <f t="shared" si="35"/>
        <v>700</v>
      </c>
      <c r="R115" s="319">
        <f t="shared" si="36"/>
        <v>0</v>
      </c>
    </row>
    <row r="116" spans="1:18" ht="16.5" customHeight="1">
      <c r="A116" s="320">
        <v>108</v>
      </c>
      <c r="B116" s="321"/>
      <c r="C116" s="229" t="s">
        <v>1222</v>
      </c>
      <c r="D116" s="230" t="s">
        <v>2508</v>
      </c>
      <c r="E116" s="231" t="s">
        <v>2576</v>
      </c>
      <c r="F116" s="335">
        <v>1200</v>
      </c>
      <c r="G116" s="233">
        <f t="shared" si="20"/>
        <v>300</v>
      </c>
      <c r="H116" s="68" t="s">
        <v>2902</v>
      </c>
      <c r="I116" s="68" t="s">
        <v>2902</v>
      </c>
      <c r="J116" s="321"/>
      <c r="K116" s="322">
        <f t="shared" si="29"/>
        <v>895</v>
      </c>
      <c r="L116" s="322">
        <f t="shared" si="30"/>
        <v>870</v>
      </c>
      <c r="M116" s="322">
        <f t="shared" si="31"/>
        <v>855</v>
      </c>
      <c r="N116" s="322">
        <f t="shared" si="32"/>
        <v>840</v>
      </c>
      <c r="O116" s="322">
        <f t="shared" si="33"/>
        <v>825</v>
      </c>
      <c r="P116" s="322">
        <f t="shared" si="34"/>
        <v>750</v>
      </c>
      <c r="Q116" s="322">
        <f t="shared" si="35"/>
        <v>600</v>
      </c>
      <c r="R116" s="322">
        <f t="shared" si="36"/>
        <v>0</v>
      </c>
    </row>
    <row r="117" spans="1:18" ht="16.5" customHeight="1">
      <c r="A117" s="315">
        <v>109</v>
      </c>
      <c r="B117" s="316"/>
      <c r="C117" s="121" t="s">
        <v>1225</v>
      </c>
      <c r="D117" s="275" t="s">
        <v>748</v>
      </c>
      <c r="E117" s="125" t="s">
        <v>2576</v>
      </c>
      <c r="F117" s="334">
        <v>1000</v>
      </c>
      <c r="G117" s="318">
        <f t="shared" si="20"/>
        <v>250</v>
      </c>
      <c r="H117" s="28" t="s">
        <v>557</v>
      </c>
      <c r="I117" s="28" t="s">
        <v>557</v>
      </c>
      <c r="J117" s="316"/>
      <c r="K117" s="319">
        <f t="shared" si="29"/>
        <v>746</v>
      </c>
      <c r="L117" s="319">
        <f t="shared" si="30"/>
        <v>725</v>
      </c>
      <c r="M117" s="319">
        <f t="shared" si="31"/>
        <v>712</v>
      </c>
      <c r="N117" s="319">
        <f t="shared" si="32"/>
        <v>700</v>
      </c>
      <c r="O117" s="319">
        <f t="shared" si="33"/>
        <v>687</v>
      </c>
      <c r="P117" s="319">
        <f t="shared" si="34"/>
        <v>625</v>
      </c>
      <c r="Q117" s="319">
        <f t="shared" si="35"/>
        <v>500</v>
      </c>
      <c r="R117" s="319">
        <f t="shared" si="36"/>
        <v>0</v>
      </c>
    </row>
    <row r="118" spans="1:18" ht="16.5" customHeight="1">
      <c r="A118" s="320">
        <v>110</v>
      </c>
      <c r="B118" s="321"/>
      <c r="C118" s="229" t="s">
        <v>1231</v>
      </c>
      <c r="D118" s="230" t="s">
        <v>748</v>
      </c>
      <c r="E118" s="231" t="s">
        <v>2576</v>
      </c>
      <c r="F118" s="336">
        <v>1200</v>
      </c>
      <c r="G118" s="233">
        <f t="shared" si="20"/>
        <v>300</v>
      </c>
      <c r="H118" s="68" t="s">
        <v>2902</v>
      </c>
      <c r="I118" s="68" t="s">
        <v>2902</v>
      </c>
      <c r="J118" s="321"/>
      <c r="K118" s="322">
        <f t="shared" si="29"/>
        <v>895</v>
      </c>
      <c r="L118" s="322">
        <f t="shared" si="30"/>
        <v>870</v>
      </c>
      <c r="M118" s="322">
        <f t="shared" si="31"/>
        <v>855</v>
      </c>
      <c r="N118" s="322">
        <f t="shared" si="32"/>
        <v>840</v>
      </c>
      <c r="O118" s="322">
        <f t="shared" si="33"/>
        <v>825</v>
      </c>
      <c r="P118" s="322">
        <f t="shared" si="34"/>
        <v>750</v>
      </c>
      <c r="Q118" s="322">
        <f t="shared" si="35"/>
        <v>600</v>
      </c>
      <c r="R118" s="322">
        <f t="shared" si="36"/>
        <v>0</v>
      </c>
    </row>
    <row r="119" spans="1:18" ht="16.5" customHeight="1">
      <c r="A119" s="315">
        <v>111</v>
      </c>
      <c r="B119" s="316"/>
      <c r="C119" s="121" t="s">
        <v>1223</v>
      </c>
      <c r="D119" s="275" t="s">
        <v>2506</v>
      </c>
      <c r="E119" s="125" t="s">
        <v>2576</v>
      </c>
      <c r="F119" s="337">
        <v>2200</v>
      </c>
      <c r="G119" s="318">
        <f t="shared" si="20"/>
        <v>550</v>
      </c>
      <c r="H119" s="68" t="s">
        <v>2902</v>
      </c>
      <c r="I119" s="68" t="s">
        <v>2902</v>
      </c>
      <c r="J119" s="316"/>
      <c r="K119" s="319">
        <f t="shared" si="29"/>
        <v>1641</v>
      </c>
      <c r="L119" s="319">
        <f t="shared" si="30"/>
        <v>1595</v>
      </c>
      <c r="M119" s="319">
        <f t="shared" si="31"/>
        <v>1567</v>
      </c>
      <c r="N119" s="319">
        <f t="shared" si="32"/>
        <v>1540</v>
      </c>
      <c r="O119" s="319">
        <f t="shared" si="33"/>
        <v>1512</v>
      </c>
      <c r="P119" s="319">
        <f t="shared" si="34"/>
        <v>1375</v>
      </c>
      <c r="Q119" s="319">
        <f t="shared" si="35"/>
        <v>1100</v>
      </c>
      <c r="R119" s="319">
        <f t="shared" si="36"/>
        <v>0</v>
      </c>
    </row>
    <row r="120" spans="1:18" ht="16.5" customHeight="1">
      <c r="A120" s="320">
        <v>112</v>
      </c>
      <c r="B120" s="321"/>
      <c r="C120" s="229" t="s">
        <v>1221</v>
      </c>
      <c r="D120" s="230" t="s">
        <v>748</v>
      </c>
      <c r="E120" s="231" t="s">
        <v>2576</v>
      </c>
      <c r="F120" s="336">
        <v>2400</v>
      </c>
      <c r="G120" s="233">
        <f t="shared" si="20"/>
        <v>600</v>
      </c>
      <c r="H120" s="81" t="s">
        <v>2912</v>
      </c>
      <c r="I120" s="81" t="s">
        <v>2912</v>
      </c>
      <c r="J120" s="321"/>
      <c r="K120" s="322">
        <f t="shared" si="29"/>
        <v>1790</v>
      </c>
      <c r="L120" s="322">
        <f t="shared" si="30"/>
        <v>1740</v>
      </c>
      <c r="M120" s="322">
        <f t="shared" si="31"/>
        <v>1710</v>
      </c>
      <c r="N120" s="322">
        <f t="shared" si="32"/>
        <v>1680</v>
      </c>
      <c r="O120" s="322">
        <f t="shared" si="33"/>
        <v>1650</v>
      </c>
      <c r="P120" s="322">
        <f t="shared" si="34"/>
        <v>1500</v>
      </c>
      <c r="Q120" s="322">
        <f t="shared" si="35"/>
        <v>1200</v>
      </c>
      <c r="R120" s="322">
        <f t="shared" si="36"/>
        <v>0</v>
      </c>
    </row>
    <row r="121" spans="1:18" ht="16.5" customHeight="1">
      <c r="A121" s="315">
        <v>113</v>
      </c>
      <c r="B121" s="316"/>
      <c r="C121" s="121" t="s">
        <v>1229</v>
      </c>
      <c r="D121" s="275" t="s">
        <v>2517</v>
      </c>
      <c r="E121" s="125" t="s">
        <v>2576</v>
      </c>
      <c r="F121" s="334">
        <v>600</v>
      </c>
      <c r="G121" s="318">
        <f t="shared" si="20"/>
        <v>150</v>
      </c>
      <c r="H121" s="25" t="s">
        <v>2901</v>
      </c>
      <c r="I121" s="25" t="s">
        <v>2901</v>
      </c>
      <c r="J121" s="316"/>
      <c r="K121" s="319">
        <f t="shared" si="29"/>
        <v>447</v>
      </c>
      <c r="L121" s="319">
        <f t="shared" si="30"/>
        <v>435</v>
      </c>
      <c r="M121" s="319">
        <f t="shared" si="31"/>
        <v>427</v>
      </c>
      <c r="N121" s="319">
        <f t="shared" si="32"/>
        <v>420</v>
      </c>
      <c r="O121" s="319">
        <f t="shared" si="33"/>
        <v>412</v>
      </c>
      <c r="P121" s="319">
        <f t="shared" si="34"/>
        <v>375</v>
      </c>
      <c r="Q121" s="319">
        <f t="shared" si="35"/>
        <v>300</v>
      </c>
      <c r="R121" s="319">
        <f t="shared" si="36"/>
        <v>0</v>
      </c>
    </row>
    <row r="122" spans="1:18" ht="16.5" customHeight="1">
      <c r="A122" s="320">
        <v>114</v>
      </c>
      <c r="B122" s="321"/>
      <c r="C122" s="229" t="s">
        <v>1227</v>
      </c>
      <c r="D122" s="230" t="s">
        <v>748</v>
      </c>
      <c r="E122" s="231" t="s">
        <v>2576</v>
      </c>
      <c r="F122" s="335">
        <v>900</v>
      </c>
      <c r="G122" s="233">
        <f t="shared" si="20"/>
        <v>225</v>
      </c>
      <c r="H122" s="29" t="s">
        <v>2906</v>
      </c>
      <c r="I122" s="29" t="s">
        <v>2906</v>
      </c>
      <c r="J122" s="321"/>
      <c r="K122" s="322">
        <f t="shared" si="29"/>
        <v>671</v>
      </c>
      <c r="L122" s="322">
        <f t="shared" si="30"/>
        <v>652</v>
      </c>
      <c r="M122" s="322">
        <f t="shared" si="31"/>
        <v>641</v>
      </c>
      <c r="N122" s="322">
        <f t="shared" si="32"/>
        <v>630</v>
      </c>
      <c r="O122" s="322">
        <f t="shared" si="33"/>
        <v>618</v>
      </c>
      <c r="P122" s="322">
        <f t="shared" si="34"/>
        <v>562</v>
      </c>
      <c r="Q122" s="322">
        <f t="shared" si="35"/>
        <v>450</v>
      </c>
      <c r="R122" s="322">
        <f t="shared" si="36"/>
        <v>0</v>
      </c>
    </row>
    <row r="123" spans="1:18" ht="16.5" customHeight="1">
      <c r="A123" s="315">
        <v>115</v>
      </c>
      <c r="B123" s="316"/>
      <c r="C123" s="121" t="s">
        <v>1228</v>
      </c>
      <c r="D123" s="275" t="s">
        <v>2517</v>
      </c>
      <c r="E123" s="125" t="s">
        <v>2576</v>
      </c>
      <c r="F123" s="334">
        <v>120</v>
      </c>
      <c r="G123" s="318">
        <f t="shared" si="20"/>
        <v>30</v>
      </c>
      <c r="H123" s="22" t="s">
        <v>2905</v>
      </c>
      <c r="I123" s="22" t="s">
        <v>2905</v>
      </c>
      <c r="J123" s="316"/>
      <c r="K123" s="319">
        <f t="shared" si="29"/>
        <v>89</v>
      </c>
      <c r="L123" s="319">
        <f t="shared" si="30"/>
        <v>87</v>
      </c>
      <c r="M123" s="319">
        <f t="shared" si="31"/>
        <v>85</v>
      </c>
      <c r="N123" s="319">
        <f t="shared" si="32"/>
        <v>84</v>
      </c>
      <c r="O123" s="319">
        <f t="shared" si="33"/>
        <v>82</v>
      </c>
      <c r="P123" s="319">
        <f t="shared" si="34"/>
        <v>75</v>
      </c>
      <c r="Q123" s="319">
        <f t="shared" si="35"/>
        <v>60</v>
      </c>
      <c r="R123" s="319">
        <f t="shared" si="36"/>
        <v>0</v>
      </c>
    </row>
    <row r="124" spans="1:18" ht="16.5" customHeight="1">
      <c r="A124" s="320">
        <v>116</v>
      </c>
      <c r="B124" s="321"/>
      <c r="C124" s="229" t="s">
        <v>2537</v>
      </c>
      <c r="D124" s="230" t="s">
        <v>730</v>
      </c>
      <c r="E124" s="231" t="s">
        <v>2576</v>
      </c>
      <c r="F124" s="335">
        <v>5000</v>
      </c>
      <c r="G124" s="233">
        <f t="shared" si="20"/>
        <v>1250</v>
      </c>
      <c r="H124" s="24" t="s">
        <v>2908</v>
      </c>
      <c r="I124" s="24" t="s">
        <v>2908</v>
      </c>
      <c r="J124" s="324" t="s">
        <v>2573</v>
      </c>
      <c r="K124" s="325" t="s">
        <v>732</v>
      </c>
      <c r="L124" s="325" t="s">
        <v>732</v>
      </c>
      <c r="M124" s="325" t="s">
        <v>732</v>
      </c>
      <c r="N124" s="325" t="s">
        <v>732</v>
      </c>
      <c r="O124" s="325" t="s">
        <v>732</v>
      </c>
      <c r="P124" s="325" t="s">
        <v>732</v>
      </c>
      <c r="Q124" s="325" t="s">
        <v>732</v>
      </c>
      <c r="R124" s="325" t="s">
        <v>732</v>
      </c>
    </row>
    <row r="125" spans="1:18" ht="16.5" customHeight="1">
      <c r="A125" s="315">
        <v>117</v>
      </c>
      <c r="B125" s="316"/>
      <c r="C125" s="121" t="s">
        <v>2538</v>
      </c>
      <c r="D125" s="275" t="s">
        <v>748</v>
      </c>
      <c r="E125" s="125" t="s">
        <v>2576</v>
      </c>
      <c r="F125" s="334">
        <v>120</v>
      </c>
      <c r="G125" s="318">
        <f t="shared" si="20"/>
        <v>30</v>
      </c>
      <c r="H125" s="22" t="s">
        <v>2905</v>
      </c>
      <c r="I125" s="29" t="s">
        <v>2906</v>
      </c>
      <c r="J125" s="316"/>
      <c r="K125" s="319">
        <f t="shared" si="29"/>
        <v>89</v>
      </c>
      <c r="L125" s="319">
        <f t="shared" si="30"/>
        <v>87</v>
      </c>
      <c r="M125" s="319">
        <f t="shared" si="31"/>
        <v>85</v>
      </c>
      <c r="N125" s="319">
        <f t="shared" si="32"/>
        <v>84</v>
      </c>
      <c r="O125" s="319">
        <f t="shared" si="33"/>
        <v>82</v>
      </c>
      <c r="P125" s="319">
        <f t="shared" si="34"/>
        <v>75</v>
      </c>
      <c r="Q125" s="319">
        <f t="shared" si="35"/>
        <v>60</v>
      </c>
      <c r="R125" s="319">
        <f t="shared" si="36"/>
        <v>0</v>
      </c>
    </row>
    <row r="126" spans="1:18" ht="16.5" customHeight="1">
      <c r="A126" s="320">
        <v>118</v>
      </c>
      <c r="B126" s="321"/>
      <c r="C126" s="229" t="s">
        <v>2539</v>
      </c>
      <c r="D126" s="230" t="s">
        <v>748</v>
      </c>
      <c r="E126" s="231" t="s">
        <v>2576</v>
      </c>
      <c r="F126" s="335">
        <v>120</v>
      </c>
      <c r="G126" s="233">
        <f t="shared" si="20"/>
        <v>30</v>
      </c>
      <c r="H126" s="22" t="s">
        <v>2905</v>
      </c>
      <c r="I126" s="23" t="s">
        <v>2900</v>
      </c>
      <c r="J126" s="321"/>
      <c r="K126" s="322">
        <f t="shared" si="29"/>
        <v>89</v>
      </c>
      <c r="L126" s="322">
        <f t="shared" si="30"/>
        <v>87</v>
      </c>
      <c r="M126" s="322">
        <f t="shared" si="31"/>
        <v>85</v>
      </c>
      <c r="N126" s="322">
        <f t="shared" si="32"/>
        <v>84</v>
      </c>
      <c r="O126" s="322">
        <f t="shared" si="33"/>
        <v>82</v>
      </c>
      <c r="P126" s="322">
        <f t="shared" si="34"/>
        <v>75</v>
      </c>
      <c r="Q126" s="322">
        <f t="shared" si="35"/>
        <v>60</v>
      </c>
      <c r="R126" s="322">
        <f t="shared" si="36"/>
        <v>0</v>
      </c>
    </row>
    <row r="127" spans="1:18" ht="16.5" customHeight="1">
      <c r="A127" s="315">
        <v>119</v>
      </c>
      <c r="B127" s="316"/>
      <c r="C127" s="121" t="s">
        <v>2540</v>
      </c>
      <c r="D127" s="275" t="s">
        <v>748</v>
      </c>
      <c r="E127" s="125" t="s">
        <v>2576</v>
      </c>
      <c r="F127" s="334">
        <v>120</v>
      </c>
      <c r="G127" s="318">
        <f t="shared" si="20"/>
        <v>30</v>
      </c>
      <c r="H127" s="22" t="s">
        <v>2905</v>
      </c>
      <c r="I127" s="24" t="s">
        <v>2908</v>
      </c>
      <c r="J127" s="316"/>
      <c r="K127" s="319">
        <f t="shared" si="29"/>
        <v>89</v>
      </c>
      <c r="L127" s="319">
        <f t="shared" si="30"/>
        <v>87</v>
      </c>
      <c r="M127" s="319">
        <f t="shared" si="31"/>
        <v>85</v>
      </c>
      <c r="N127" s="319">
        <f t="shared" si="32"/>
        <v>84</v>
      </c>
      <c r="O127" s="319">
        <f t="shared" si="33"/>
        <v>82</v>
      </c>
      <c r="P127" s="319">
        <f t="shared" si="34"/>
        <v>75</v>
      </c>
      <c r="Q127" s="319">
        <f t="shared" si="35"/>
        <v>60</v>
      </c>
      <c r="R127" s="319">
        <f t="shared" si="36"/>
        <v>0</v>
      </c>
    </row>
    <row r="128" spans="1:18" ht="16.5" customHeight="1">
      <c r="A128" s="320">
        <v>120</v>
      </c>
      <c r="B128" s="321"/>
      <c r="C128" s="229" t="s">
        <v>2541</v>
      </c>
      <c r="D128" s="230" t="s">
        <v>748</v>
      </c>
      <c r="E128" s="231" t="s">
        <v>2576</v>
      </c>
      <c r="F128" s="335">
        <v>120</v>
      </c>
      <c r="G128" s="233">
        <f t="shared" si="20"/>
        <v>30</v>
      </c>
      <c r="H128" s="22" t="s">
        <v>2905</v>
      </c>
      <c r="I128" s="27" t="s">
        <v>556</v>
      </c>
      <c r="J128" s="321"/>
      <c r="K128" s="322">
        <f t="shared" si="29"/>
        <v>89</v>
      </c>
      <c r="L128" s="322">
        <f t="shared" si="30"/>
        <v>87</v>
      </c>
      <c r="M128" s="322">
        <f t="shared" si="31"/>
        <v>85</v>
      </c>
      <c r="N128" s="322">
        <f t="shared" si="32"/>
        <v>84</v>
      </c>
      <c r="O128" s="322">
        <f t="shared" si="33"/>
        <v>82</v>
      </c>
      <c r="P128" s="322">
        <f t="shared" si="34"/>
        <v>75</v>
      </c>
      <c r="Q128" s="322">
        <f t="shared" si="35"/>
        <v>60</v>
      </c>
      <c r="R128" s="322">
        <f t="shared" si="36"/>
        <v>0</v>
      </c>
    </row>
    <row r="129" spans="1:18" ht="16.5" customHeight="1">
      <c r="A129" s="315">
        <v>121</v>
      </c>
      <c r="B129" s="316"/>
      <c r="C129" s="121" t="s">
        <v>2542</v>
      </c>
      <c r="D129" s="275" t="s">
        <v>2517</v>
      </c>
      <c r="E129" s="125" t="s">
        <v>2576</v>
      </c>
      <c r="F129" s="338" t="s">
        <v>546</v>
      </c>
      <c r="G129" s="318">
        <v>160</v>
      </c>
      <c r="H129" s="29" t="s">
        <v>2906</v>
      </c>
      <c r="I129" s="29" t="s">
        <v>2906</v>
      </c>
      <c r="J129" s="316" t="s">
        <v>2583</v>
      </c>
      <c r="K129" s="326" t="s">
        <v>732</v>
      </c>
      <c r="L129" s="326" t="s">
        <v>732</v>
      </c>
      <c r="M129" s="326" t="s">
        <v>732</v>
      </c>
      <c r="N129" s="326" t="s">
        <v>732</v>
      </c>
      <c r="O129" s="326" t="s">
        <v>732</v>
      </c>
      <c r="P129" s="326" t="s">
        <v>732</v>
      </c>
      <c r="Q129" s="326" t="s">
        <v>732</v>
      </c>
      <c r="R129" s="326" t="s">
        <v>732</v>
      </c>
    </row>
    <row r="130" spans="1:18" ht="16.5" customHeight="1">
      <c r="A130" s="320">
        <v>122</v>
      </c>
      <c r="B130" s="321"/>
      <c r="C130" s="229" t="s">
        <v>2543</v>
      </c>
      <c r="D130" s="230" t="s">
        <v>2517</v>
      </c>
      <c r="E130" s="231" t="s">
        <v>2576</v>
      </c>
      <c r="F130" s="339" t="s">
        <v>546</v>
      </c>
      <c r="G130" s="233">
        <v>160</v>
      </c>
      <c r="H130" s="23" t="s">
        <v>2900</v>
      </c>
      <c r="I130" s="23" t="s">
        <v>2900</v>
      </c>
      <c r="J130" s="321" t="s">
        <v>2583</v>
      </c>
      <c r="K130" s="325" t="s">
        <v>732</v>
      </c>
      <c r="L130" s="325" t="s">
        <v>732</v>
      </c>
      <c r="M130" s="325" t="s">
        <v>732</v>
      </c>
      <c r="N130" s="325" t="s">
        <v>732</v>
      </c>
      <c r="O130" s="325" t="s">
        <v>732</v>
      </c>
      <c r="P130" s="325" t="s">
        <v>732</v>
      </c>
      <c r="Q130" s="325" t="s">
        <v>732</v>
      </c>
      <c r="R130" s="325" t="s">
        <v>732</v>
      </c>
    </row>
    <row r="131" spans="1:18" ht="16.5" customHeight="1">
      <c r="A131" s="315">
        <v>123</v>
      </c>
      <c r="B131" s="316"/>
      <c r="C131" s="121" t="s">
        <v>2544</v>
      </c>
      <c r="D131" s="275" t="s">
        <v>2517</v>
      </c>
      <c r="E131" s="125" t="s">
        <v>2576</v>
      </c>
      <c r="F131" s="338" t="s">
        <v>546</v>
      </c>
      <c r="G131" s="318">
        <v>0</v>
      </c>
      <c r="H131" s="26" t="s">
        <v>555</v>
      </c>
      <c r="I131" s="26" t="s">
        <v>555</v>
      </c>
      <c r="J131" s="316" t="s">
        <v>2563</v>
      </c>
      <c r="K131" s="326" t="s">
        <v>732</v>
      </c>
      <c r="L131" s="326" t="s">
        <v>732</v>
      </c>
      <c r="M131" s="326" t="s">
        <v>732</v>
      </c>
      <c r="N131" s="326" t="s">
        <v>732</v>
      </c>
      <c r="O131" s="326" t="s">
        <v>732</v>
      </c>
      <c r="P131" s="326" t="s">
        <v>732</v>
      </c>
      <c r="Q131" s="326" t="s">
        <v>732</v>
      </c>
      <c r="R131" s="326" t="s">
        <v>732</v>
      </c>
    </row>
    <row r="132" spans="1:18" ht="16.5" customHeight="1">
      <c r="A132" s="320">
        <v>124</v>
      </c>
      <c r="B132" s="321"/>
      <c r="C132" s="229" t="s">
        <v>2545</v>
      </c>
      <c r="D132" s="230" t="s">
        <v>748</v>
      </c>
      <c r="E132" s="231" t="s">
        <v>2576</v>
      </c>
      <c r="F132" s="339" t="s">
        <v>546</v>
      </c>
      <c r="G132" s="233">
        <v>0</v>
      </c>
      <c r="H132" s="73" t="s">
        <v>558</v>
      </c>
      <c r="I132" s="73" t="s">
        <v>558</v>
      </c>
      <c r="J132" s="321" t="s">
        <v>2563</v>
      </c>
      <c r="K132" s="325" t="s">
        <v>732</v>
      </c>
      <c r="L132" s="325" t="s">
        <v>732</v>
      </c>
      <c r="M132" s="325" t="s">
        <v>732</v>
      </c>
      <c r="N132" s="325" t="s">
        <v>732</v>
      </c>
      <c r="O132" s="325" t="s">
        <v>732</v>
      </c>
      <c r="P132" s="325" t="s">
        <v>732</v>
      </c>
      <c r="Q132" s="325" t="s">
        <v>732</v>
      </c>
      <c r="R132" s="325" t="s">
        <v>732</v>
      </c>
    </row>
    <row r="133" spans="1:18" ht="16.5" customHeight="1">
      <c r="A133" s="315">
        <v>125</v>
      </c>
      <c r="B133" s="316"/>
      <c r="C133" s="121" t="s">
        <v>2546</v>
      </c>
      <c r="D133" s="275" t="s">
        <v>2510</v>
      </c>
      <c r="E133" s="125" t="s">
        <v>2576</v>
      </c>
      <c r="F133" s="338" t="s">
        <v>546</v>
      </c>
      <c r="G133" s="318">
        <v>0</v>
      </c>
      <c r="H133" s="28" t="s">
        <v>557</v>
      </c>
      <c r="I133" s="28" t="s">
        <v>557</v>
      </c>
      <c r="J133" s="316" t="s">
        <v>2563</v>
      </c>
      <c r="K133" s="326" t="s">
        <v>732</v>
      </c>
      <c r="L133" s="326" t="s">
        <v>732</v>
      </c>
      <c r="M133" s="326" t="s">
        <v>732</v>
      </c>
      <c r="N133" s="326" t="s">
        <v>732</v>
      </c>
      <c r="O133" s="326" t="s">
        <v>732</v>
      </c>
      <c r="P133" s="326" t="s">
        <v>732</v>
      </c>
      <c r="Q133" s="326" t="s">
        <v>732</v>
      </c>
      <c r="R133" s="326" t="s">
        <v>732</v>
      </c>
    </row>
    <row r="134" spans="1:18" ht="16.5" customHeight="1">
      <c r="A134" s="320">
        <v>126</v>
      </c>
      <c r="B134" s="321"/>
      <c r="C134" s="229" t="s">
        <v>2547</v>
      </c>
      <c r="D134" s="230" t="s">
        <v>2510</v>
      </c>
      <c r="E134" s="231" t="s">
        <v>2576</v>
      </c>
      <c r="F134" s="339" t="s">
        <v>546</v>
      </c>
      <c r="G134" s="233">
        <v>0</v>
      </c>
      <c r="H134" s="22" t="s">
        <v>2905</v>
      </c>
      <c r="I134" s="29" t="s">
        <v>2906</v>
      </c>
      <c r="J134" s="321" t="s">
        <v>2563</v>
      </c>
      <c r="K134" s="325" t="s">
        <v>732</v>
      </c>
      <c r="L134" s="325" t="s">
        <v>732</v>
      </c>
      <c r="M134" s="325" t="s">
        <v>732</v>
      </c>
      <c r="N134" s="325" t="s">
        <v>732</v>
      </c>
      <c r="O134" s="325" t="s">
        <v>732</v>
      </c>
      <c r="P134" s="325" t="s">
        <v>732</v>
      </c>
      <c r="Q134" s="325" t="s">
        <v>732</v>
      </c>
      <c r="R134" s="325" t="s">
        <v>732</v>
      </c>
    </row>
    <row r="135" spans="1:18" ht="16.5" customHeight="1">
      <c r="A135" s="315">
        <v>127</v>
      </c>
      <c r="B135" s="316"/>
      <c r="C135" s="121" t="s">
        <v>2548</v>
      </c>
      <c r="D135" s="275" t="s">
        <v>2507</v>
      </c>
      <c r="E135" s="125" t="s">
        <v>2576</v>
      </c>
      <c r="F135" s="338" t="s">
        <v>546</v>
      </c>
      <c r="G135" s="318">
        <v>0</v>
      </c>
      <c r="H135" s="73" t="s">
        <v>558</v>
      </c>
      <c r="I135" s="73" t="s">
        <v>558</v>
      </c>
      <c r="J135" s="316" t="s">
        <v>2473</v>
      </c>
      <c r="K135" s="326" t="s">
        <v>732</v>
      </c>
      <c r="L135" s="326" t="s">
        <v>732</v>
      </c>
      <c r="M135" s="326" t="s">
        <v>732</v>
      </c>
      <c r="N135" s="326" t="s">
        <v>732</v>
      </c>
      <c r="O135" s="326" t="s">
        <v>732</v>
      </c>
      <c r="P135" s="326" t="s">
        <v>732</v>
      </c>
      <c r="Q135" s="326" t="s">
        <v>732</v>
      </c>
      <c r="R135" s="326" t="s">
        <v>732</v>
      </c>
    </row>
    <row r="136" spans="1:18" ht="16.5" customHeight="1">
      <c r="A136" s="320">
        <v>128</v>
      </c>
      <c r="B136" s="321"/>
      <c r="C136" s="229" t="s">
        <v>1224</v>
      </c>
      <c r="D136" s="230" t="s">
        <v>2517</v>
      </c>
      <c r="E136" s="231" t="s">
        <v>2576</v>
      </c>
      <c r="F136" s="335">
        <v>12000</v>
      </c>
      <c r="G136" s="233">
        <f t="shared" si="20"/>
        <v>3000</v>
      </c>
      <c r="H136" s="68" t="s">
        <v>2902</v>
      </c>
      <c r="I136" s="23" t="s">
        <v>2900</v>
      </c>
      <c r="J136" s="321"/>
      <c r="K136" s="322">
        <f t="shared" si="29"/>
        <v>8953</v>
      </c>
      <c r="L136" s="322">
        <f t="shared" si="30"/>
        <v>8700</v>
      </c>
      <c r="M136" s="322">
        <f t="shared" si="31"/>
        <v>8550</v>
      </c>
      <c r="N136" s="322">
        <f t="shared" si="32"/>
        <v>8400</v>
      </c>
      <c r="O136" s="322">
        <f t="shared" si="33"/>
        <v>8250</v>
      </c>
      <c r="P136" s="322">
        <f t="shared" si="34"/>
        <v>7500</v>
      </c>
      <c r="Q136" s="322">
        <f t="shared" si="35"/>
        <v>6000</v>
      </c>
      <c r="R136" s="322">
        <f t="shared" si="36"/>
        <v>0</v>
      </c>
    </row>
    <row r="137" spans="1:18" ht="16.5" customHeight="1">
      <c r="A137" s="315">
        <v>129</v>
      </c>
      <c r="B137" s="316"/>
      <c r="C137" s="121" t="s">
        <v>1242</v>
      </c>
      <c r="D137" s="275" t="s">
        <v>2504</v>
      </c>
      <c r="E137" s="125" t="s">
        <v>2578</v>
      </c>
      <c r="F137" s="334">
        <v>120</v>
      </c>
      <c r="G137" s="318">
        <f t="shared" si="20"/>
        <v>30</v>
      </c>
      <c r="H137" s="23" t="s">
        <v>2900</v>
      </c>
      <c r="I137" s="23" t="s">
        <v>2900</v>
      </c>
      <c r="J137" s="316"/>
      <c r="K137" s="319">
        <f t="shared" si="29"/>
        <v>89</v>
      </c>
      <c r="L137" s="319">
        <f t="shared" si="30"/>
        <v>87</v>
      </c>
      <c r="M137" s="319">
        <f t="shared" si="31"/>
        <v>85</v>
      </c>
      <c r="N137" s="319">
        <f t="shared" si="32"/>
        <v>84</v>
      </c>
      <c r="O137" s="319">
        <f t="shared" si="33"/>
        <v>82</v>
      </c>
      <c r="P137" s="319">
        <f t="shared" si="34"/>
        <v>75</v>
      </c>
      <c r="Q137" s="319">
        <f t="shared" si="35"/>
        <v>60</v>
      </c>
      <c r="R137" s="319">
        <f t="shared" si="36"/>
        <v>0</v>
      </c>
    </row>
    <row r="138" spans="1:18" ht="16.5" customHeight="1">
      <c r="A138" s="320">
        <v>130</v>
      </c>
      <c r="B138" s="321"/>
      <c r="C138" s="229" t="s">
        <v>1244</v>
      </c>
      <c r="D138" s="230" t="s">
        <v>2507</v>
      </c>
      <c r="E138" s="231" t="s">
        <v>2578</v>
      </c>
      <c r="F138" s="335">
        <v>120</v>
      </c>
      <c r="G138" s="233">
        <f t="shared" ref="G138:G183" si="37">ROUNDDOWN(F138/4,0)</f>
        <v>30</v>
      </c>
      <c r="H138" s="29" t="s">
        <v>2906</v>
      </c>
      <c r="I138" s="29" t="s">
        <v>2906</v>
      </c>
      <c r="J138" s="321"/>
      <c r="K138" s="322">
        <f t="shared" si="29"/>
        <v>89</v>
      </c>
      <c r="L138" s="322">
        <f t="shared" si="30"/>
        <v>87</v>
      </c>
      <c r="M138" s="322">
        <f t="shared" si="31"/>
        <v>85</v>
      </c>
      <c r="N138" s="322">
        <f t="shared" si="32"/>
        <v>84</v>
      </c>
      <c r="O138" s="322">
        <f t="shared" si="33"/>
        <v>82</v>
      </c>
      <c r="P138" s="322">
        <f t="shared" si="34"/>
        <v>75</v>
      </c>
      <c r="Q138" s="322">
        <f t="shared" si="35"/>
        <v>60</v>
      </c>
      <c r="R138" s="322">
        <f t="shared" si="36"/>
        <v>0</v>
      </c>
    </row>
    <row r="139" spans="1:18" ht="16.5" customHeight="1">
      <c r="A139" s="315">
        <v>131</v>
      </c>
      <c r="B139" s="316"/>
      <c r="C139" s="121" t="s">
        <v>1249</v>
      </c>
      <c r="D139" s="275" t="s">
        <v>2510</v>
      </c>
      <c r="E139" s="125" t="s">
        <v>2578</v>
      </c>
      <c r="F139" s="323">
        <v>120</v>
      </c>
      <c r="G139" s="318">
        <f t="shared" si="37"/>
        <v>30</v>
      </c>
      <c r="H139" s="68" t="s">
        <v>2902</v>
      </c>
      <c r="I139" s="68" t="s">
        <v>2902</v>
      </c>
      <c r="J139" s="316"/>
      <c r="K139" s="319">
        <f t="shared" ref="K139:K183" si="38">ROUNDDOWN(G139*2.9844,0)</f>
        <v>89</v>
      </c>
      <c r="L139" s="319">
        <f t="shared" ref="L139:L183" si="39">ROUNDDOWN(G139*2.9,0)</f>
        <v>87</v>
      </c>
      <c r="M139" s="319">
        <f t="shared" ref="M139:M183" si="40">ROUNDDOWN(G139*2.85,0)</f>
        <v>85</v>
      </c>
      <c r="N139" s="319">
        <f t="shared" ref="N139:N183" si="41">ROUNDDOWN(G139*2.8,0)</f>
        <v>84</v>
      </c>
      <c r="O139" s="319">
        <f t="shared" ref="O139:O183" si="42">ROUNDDOWN(G139*2.75,0)</f>
        <v>82</v>
      </c>
      <c r="P139" s="319">
        <f t="shared" ref="P139:P183" si="43">ROUNDDOWN(G139*2.5,0)</f>
        <v>75</v>
      </c>
      <c r="Q139" s="319">
        <f t="shared" ref="Q139:Q183" si="44">ROUNDDOWN(G139*2,0)</f>
        <v>60</v>
      </c>
      <c r="R139" s="319">
        <f t="shared" ref="R139:R183" si="45">ROUNDDOWN(G139*0,0)</f>
        <v>0</v>
      </c>
    </row>
    <row r="140" spans="1:18" ht="16.5" customHeight="1">
      <c r="A140" s="320">
        <v>132</v>
      </c>
      <c r="B140" s="321"/>
      <c r="C140" s="229" t="s">
        <v>1270</v>
      </c>
      <c r="D140" s="230" t="s">
        <v>730</v>
      </c>
      <c r="E140" s="231" t="s">
        <v>2578</v>
      </c>
      <c r="F140" s="320">
        <v>120</v>
      </c>
      <c r="G140" s="233">
        <f t="shared" si="37"/>
        <v>30</v>
      </c>
      <c r="H140" s="81" t="s">
        <v>2912</v>
      </c>
      <c r="I140" s="81" t="s">
        <v>2912</v>
      </c>
      <c r="J140" s="321"/>
      <c r="K140" s="322">
        <f t="shared" si="38"/>
        <v>89</v>
      </c>
      <c r="L140" s="322">
        <f t="shared" si="39"/>
        <v>87</v>
      </c>
      <c r="M140" s="322">
        <f t="shared" si="40"/>
        <v>85</v>
      </c>
      <c r="N140" s="322">
        <f t="shared" si="41"/>
        <v>84</v>
      </c>
      <c r="O140" s="322">
        <f t="shared" si="42"/>
        <v>82</v>
      </c>
      <c r="P140" s="322">
        <f t="shared" si="43"/>
        <v>75</v>
      </c>
      <c r="Q140" s="322">
        <f t="shared" si="44"/>
        <v>60</v>
      </c>
      <c r="R140" s="322">
        <f t="shared" si="45"/>
        <v>0</v>
      </c>
    </row>
    <row r="141" spans="1:18" ht="16.5" customHeight="1">
      <c r="A141" s="315">
        <v>133</v>
      </c>
      <c r="B141" s="316"/>
      <c r="C141" s="121" t="s">
        <v>1271</v>
      </c>
      <c r="D141" s="275" t="s">
        <v>2506</v>
      </c>
      <c r="E141" s="125" t="s">
        <v>2578</v>
      </c>
      <c r="F141" s="315">
        <v>120</v>
      </c>
      <c r="G141" s="318">
        <f t="shared" si="37"/>
        <v>30</v>
      </c>
      <c r="H141" s="78" t="s">
        <v>2911</v>
      </c>
      <c r="I141" s="78" t="s">
        <v>2911</v>
      </c>
      <c r="J141" s="316"/>
      <c r="K141" s="319">
        <f t="shared" si="38"/>
        <v>89</v>
      </c>
      <c r="L141" s="319">
        <f t="shared" si="39"/>
        <v>87</v>
      </c>
      <c r="M141" s="319">
        <f t="shared" si="40"/>
        <v>85</v>
      </c>
      <c r="N141" s="319">
        <f t="shared" si="41"/>
        <v>84</v>
      </c>
      <c r="O141" s="319">
        <f t="shared" si="42"/>
        <v>82</v>
      </c>
      <c r="P141" s="319">
        <f t="shared" si="43"/>
        <v>75</v>
      </c>
      <c r="Q141" s="319">
        <f t="shared" si="44"/>
        <v>60</v>
      </c>
      <c r="R141" s="319">
        <f t="shared" si="45"/>
        <v>0</v>
      </c>
    </row>
    <row r="142" spans="1:18" ht="16.5" customHeight="1">
      <c r="A142" s="320">
        <v>134</v>
      </c>
      <c r="B142" s="321"/>
      <c r="C142" s="229" t="s">
        <v>1269</v>
      </c>
      <c r="D142" s="230" t="s">
        <v>760</v>
      </c>
      <c r="E142" s="231" t="s">
        <v>2578</v>
      </c>
      <c r="F142" s="320">
        <v>120</v>
      </c>
      <c r="G142" s="233">
        <f t="shared" si="37"/>
        <v>30</v>
      </c>
      <c r="H142" s="24" t="s">
        <v>2908</v>
      </c>
      <c r="I142" s="24" t="s">
        <v>2908</v>
      </c>
      <c r="J142" s="321"/>
      <c r="K142" s="322">
        <f t="shared" si="38"/>
        <v>89</v>
      </c>
      <c r="L142" s="322">
        <f t="shared" si="39"/>
        <v>87</v>
      </c>
      <c r="M142" s="322">
        <f t="shared" si="40"/>
        <v>85</v>
      </c>
      <c r="N142" s="322">
        <f t="shared" si="41"/>
        <v>84</v>
      </c>
      <c r="O142" s="322">
        <f t="shared" si="42"/>
        <v>82</v>
      </c>
      <c r="P142" s="322">
        <f t="shared" si="43"/>
        <v>75</v>
      </c>
      <c r="Q142" s="322">
        <f t="shared" si="44"/>
        <v>60</v>
      </c>
      <c r="R142" s="322">
        <f t="shared" si="45"/>
        <v>0</v>
      </c>
    </row>
    <row r="143" spans="1:18" ht="16.5" customHeight="1">
      <c r="A143" s="315">
        <v>135</v>
      </c>
      <c r="B143" s="316"/>
      <c r="C143" s="121" t="s">
        <v>1259</v>
      </c>
      <c r="D143" s="275" t="s">
        <v>2508</v>
      </c>
      <c r="E143" s="125" t="s">
        <v>2578</v>
      </c>
      <c r="F143" s="315">
        <v>120</v>
      </c>
      <c r="G143" s="318">
        <f t="shared" si="37"/>
        <v>30</v>
      </c>
      <c r="H143" s="20" t="s">
        <v>2909</v>
      </c>
      <c r="I143" s="20" t="s">
        <v>2909</v>
      </c>
      <c r="J143" s="316"/>
      <c r="K143" s="319">
        <f t="shared" si="38"/>
        <v>89</v>
      </c>
      <c r="L143" s="319">
        <f t="shared" si="39"/>
        <v>87</v>
      </c>
      <c r="M143" s="319">
        <f t="shared" si="40"/>
        <v>85</v>
      </c>
      <c r="N143" s="319">
        <f t="shared" si="41"/>
        <v>84</v>
      </c>
      <c r="O143" s="319">
        <f t="shared" si="42"/>
        <v>82</v>
      </c>
      <c r="P143" s="319">
        <f t="shared" si="43"/>
        <v>75</v>
      </c>
      <c r="Q143" s="319">
        <f t="shared" si="44"/>
        <v>60</v>
      </c>
      <c r="R143" s="319">
        <f t="shared" si="45"/>
        <v>0</v>
      </c>
    </row>
    <row r="144" spans="1:18" ht="16.5" customHeight="1">
      <c r="A144" s="320">
        <v>136</v>
      </c>
      <c r="B144" s="321"/>
      <c r="C144" s="229" t="s">
        <v>2549</v>
      </c>
      <c r="D144" s="230" t="s">
        <v>744</v>
      </c>
      <c r="E144" s="231" t="s">
        <v>2578</v>
      </c>
      <c r="F144" s="320">
        <v>120</v>
      </c>
      <c r="G144" s="233">
        <f t="shared" si="37"/>
        <v>30</v>
      </c>
      <c r="H144" s="27" t="s">
        <v>556</v>
      </c>
      <c r="I144" s="27" t="s">
        <v>556</v>
      </c>
      <c r="J144" s="321"/>
      <c r="K144" s="322">
        <f t="shared" si="38"/>
        <v>89</v>
      </c>
      <c r="L144" s="322">
        <f t="shared" si="39"/>
        <v>87</v>
      </c>
      <c r="M144" s="322">
        <f t="shared" si="40"/>
        <v>85</v>
      </c>
      <c r="N144" s="322">
        <f t="shared" si="41"/>
        <v>84</v>
      </c>
      <c r="O144" s="322">
        <f t="shared" si="42"/>
        <v>82</v>
      </c>
      <c r="P144" s="322">
        <f t="shared" si="43"/>
        <v>75</v>
      </c>
      <c r="Q144" s="322">
        <f t="shared" si="44"/>
        <v>60</v>
      </c>
      <c r="R144" s="322">
        <f t="shared" si="45"/>
        <v>0</v>
      </c>
    </row>
    <row r="145" spans="1:18" ht="16.5" customHeight="1">
      <c r="A145" s="315">
        <v>137</v>
      </c>
      <c r="B145" s="316"/>
      <c r="C145" s="121" t="s">
        <v>1252</v>
      </c>
      <c r="D145" s="275" t="s">
        <v>748</v>
      </c>
      <c r="E145" s="125" t="s">
        <v>2578</v>
      </c>
      <c r="F145" s="315">
        <v>160</v>
      </c>
      <c r="G145" s="318">
        <f t="shared" si="37"/>
        <v>40</v>
      </c>
      <c r="H145" s="25" t="s">
        <v>2901</v>
      </c>
      <c r="I145" s="25" t="s">
        <v>2901</v>
      </c>
      <c r="J145" s="316"/>
      <c r="K145" s="319">
        <f t="shared" si="38"/>
        <v>119</v>
      </c>
      <c r="L145" s="319">
        <f t="shared" si="39"/>
        <v>116</v>
      </c>
      <c r="M145" s="319">
        <f t="shared" si="40"/>
        <v>114</v>
      </c>
      <c r="N145" s="319">
        <f t="shared" si="41"/>
        <v>112</v>
      </c>
      <c r="O145" s="319">
        <f t="shared" si="42"/>
        <v>110</v>
      </c>
      <c r="P145" s="319">
        <f t="shared" si="43"/>
        <v>100</v>
      </c>
      <c r="Q145" s="319">
        <f t="shared" si="44"/>
        <v>80</v>
      </c>
      <c r="R145" s="319">
        <f t="shared" si="45"/>
        <v>0</v>
      </c>
    </row>
    <row r="146" spans="1:18" ht="16.5" customHeight="1">
      <c r="A146" s="320">
        <v>138</v>
      </c>
      <c r="B146" s="321"/>
      <c r="C146" s="229" t="s">
        <v>1251</v>
      </c>
      <c r="D146" s="230" t="s">
        <v>2507</v>
      </c>
      <c r="E146" s="231" t="s">
        <v>2578</v>
      </c>
      <c r="F146" s="320">
        <v>120</v>
      </c>
      <c r="G146" s="233">
        <f t="shared" si="37"/>
        <v>30</v>
      </c>
      <c r="H146" s="28" t="s">
        <v>557</v>
      </c>
      <c r="I146" s="28" t="s">
        <v>557</v>
      </c>
      <c r="J146" s="321"/>
      <c r="K146" s="322">
        <f t="shared" si="38"/>
        <v>89</v>
      </c>
      <c r="L146" s="322">
        <f t="shared" si="39"/>
        <v>87</v>
      </c>
      <c r="M146" s="322">
        <f t="shared" si="40"/>
        <v>85</v>
      </c>
      <c r="N146" s="322">
        <f t="shared" si="41"/>
        <v>84</v>
      </c>
      <c r="O146" s="322">
        <f t="shared" si="42"/>
        <v>82</v>
      </c>
      <c r="P146" s="322">
        <f t="shared" si="43"/>
        <v>75</v>
      </c>
      <c r="Q146" s="322">
        <f t="shared" si="44"/>
        <v>60</v>
      </c>
      <c r="R146" s="322">
        <f t="shared" si="45"/>
        <v>0</v>
      </c>
    </row>
    <row r="147" spans="1:18" ht="16.5" customHeight="1">
      <c r="A147" s="315">
        <v>139</v>
      </c>
      <c r="B147" s="316"/>
      <c r="C147" s="121" t="s">
        <v>1268</v>
      </c>
      <c r="D147" s="275" t="s">
        <v>2504</v>
      </c>
      <c r="E147" s="125" t="s">
        <v>2578</v>
      </c>
      <c r="F147" s="315">
        <v>120</v>
      </c>
      <c r="G147" s="318">
        <f t="shared" si="37"/>
        <v>30</v>
      </c>
      <c r="H147" s="25" t="s">
        <v>2901</v>
      </c>
      <c r="I147" s="81" t="s">
        <v>2912</v>
      </c>
      <c r="J147" s="316"/>
      <c r="K147" s="319">
        <f t="shared" si="38"/>
        <v>89</v>
      </c>
      <c r="L147" s="319">
        <f t="shared" si="39"/>
        <v>87</v>
      </c>
      <c r="M147" s="319">
        <f t="shared" si="40"/>
        <v>85</v>
      </c>
      <c r="N147" s="319">
        <f t="shared" si="41"/>
        <v>84</v>
      </c>
      <c r="O147" s="319">
        <f t="shared" si="42"/>
        <v>82</v>
      </c>
      <c r="P147" s="319">
        <f t="shared" si="43"/>
        <v>75</v>
      </c>
      <c r="Q147" s="319">
        <f t="shared" si="44"/>
        <v>60</v>
      </c>
      <c r="R147" s="319">
        <f t="shared" si="45"/>
        <v>0</v>
      </c>
    </row>
    <row r="148" spans="1:18" ht="16.5" customHeight="1">
      <c r="A148" s="320">
        <v>140</v>
      </c>
      <c r="B148" s="321"/>
      <c r="C148" s="229" t="s">
        <v>1254</v>
      </c>
      <c r="D148" s="230" t="s">
        <v>2517</v>
      </c>
      <c r="E148" s="231" t="s">
        <v>2578</v>
      </c>
      <c r="F148" s="320">
        <v>120</v>
      </c>
      <c r="G148" s="233">
        <f t="shared" si="37"/>
        <v>30</v>
      </c>
      <c r="H148" s="78" t="s">
        <v>2911</v>
      </c>
      <c r="I148" s="78" t="s">
        <v>2911</v>
      </c>
      <c r="J148" s="321"/>
      <c r="K148" s="322">
        <f t="shared" si="38"/>
        <v>89</v>
      </c>
      <c r="L148" s="322">
        <f t="shared" si="39"/>
        <v>87</v>
      </c>
      <c r="M148" s="322">
        <f t="shared" si="40"/>
        <v>85</v>
      </c>
      <c r="N148" s="322">
        <f t="shared" si="41"/>
        <v>84</v>
      </c>
      <c r="O148" s="322">
        <f t="shared" si="42"/>
        <v>82</v>
      </c>
      <c r="P148" s="322">
        <f t="shared" si="43"/>
        <v>75</v>
      </c>
      <c r="Q148" s="322">
        <f t="shared" si="44"/>
        <v>60</v>
      </c>
      <c r="R148" s="322">
        <f t="shared" si="45"/>
        <v>0</v>
      </c>
    </row>
    <row r="149" spans="1:18" ht="16.5" customHeight="1">
      <c r="A149" s="315">
        <v>141</v>
      </c>
      <c r="B149" s="316"/>
      <c r="C149" s="121" t="s">
        <v>2550</v>
      </c>
      <c r="D149" s="275" t="s">
        <v>2507</v>
      </c>
      <c r="E149" s="125" t="s">
        <v>2578</v>
      </c>
      <c r="F149" s="340">
        <v>5200</v>
      </c>
      <c r="G149" s="318">
        <f t="shared" si="37"/>
        <v>1300</v>
      </c>
      <c r="H149" s="20" t="s">
        <v>2909</v>
      </c>
      <c r="I149" s="20" t="s">
        <v>2909</v>
      </c>
      <c r="J149" s="137" t="s">
        <v>2562</v>
      </c>
      <c r="K149" s="326" t="s">
        <v>732</v>
      </c>
      <c r="L149" s="326" t="s">
        <v>732</v>
      </c>
      <c r="M149" s="326" t="s">
        <v>732</v>
      </c>
      <c r="N149" s="326" t="s">
        <v>732</v>
      </c>
      <c r="O149" s="326" t="s">
        <v>732</v>
      </c>
      <c r="P149" s="326" t="s">
        <v>732</v>
      </c>
      <c r="Q149" s="326" t="s">
        <v>732</v>
      </c>
      <c r="R149" s="326" t="s">
        <v>732</v>
      </c>
    </row>
    <row r="150" spans="1:18" ht="16.5" customHeight="1">
      <c r="A150" s="320">
        <v>142</v>
      </c>
      <c r="B150" s="321"/>
      <c r="C150" s="229" t="s">
        <v>2551</v>
      </c>
      <c r="D150" s="230" t="s">
        <v>2510</v>
      </c>
      <c r="E150" s="231" t="s">
        <v>2578</v>
      </c>
      <c r="F150" s="320">
        <v>6200</v>
      </c>
      <c r="G150" s="233">
        <f t="shared" si="37"/>
        <v>1550</v>
      </c>
      <c r="H150" s="23" t="s">
        <v>2900</v>
      </c>
      <c r="I150" s="26" t="s">
        <v>555</v>
      </c>
      <c r="J150" s="324" t="s">
        <v>2561</v>
      </c>
      <c r="K150" s="325" t="s">
        <v>732</v>
      </c>
      <c r="L150" s="325" t="s">
        <v>732</v>
      </c>
      <c r="M150" s="325" t="s">
        <v>732</v>
      </c>
      <c r="N150" s="325" t="s">
        <v>732</v>
      </c>
      <c r="O150" s="325" t="s">
        <v>732</v>
      </c>
      <c r="P150" s="325" t="s">
        <v>732</v>
      </c>
      <c r="Q150" s="325" t="s">
        <v>732</v>
      </c>
      <c r="R150" s="325" t="s">
        <v>732</v>
      </c>
    </row>
    <row r="151" spans="1:18" ht="16.5" customHeight="1">
      <c r="A151" s="315">
        <v>143</v>
      </c>
      <c r="B151" s="316"/>
      <c r="C151" s="121" t="s">
        <v>1260</v>
      </c>
      <c r="D151" s="275" t="s">
        <v>2510</v>
      </c>
      <c r="E151" s="125" t="s">
        <v>2578</v>
      </c>
      <c r="F151" s="340">
        <v>2400</v>
      </c>
      <c r="G151" s="318">
        <f t="shared" si="37"/>
        <v>600</v>
      </c>
      <c r="H151" s="25" t="s">
        <v>2901</v>
      </c>
      <c r="I151" s="25" t="s">
        <v>2901</v>
      </c>
      <c r="J151" s="316"/>
      <c r="K151" s="319">
        <f t="shared" si="38"/>
        <v>1790</v>
      </c>
      <c r="L151" s="319">
        <f t="shared" si="39"/>
        <v>1740</v>
      </c>
      <c r="M151" s="319">
        <f t="shared" si="40"/>
        <v>1710</v>
      </c>
      <c r="N151" s="319">
        <f t="shared" si="41"/>
        <v>1680</v>
      </c>
      <c r="O151" s="319">
        <f t="shared" si="42"/>
        <v>1650</v>
      </c>
      <c r="P151" s="319">
        <f t="shared" si="43"/>
        <v>1500</v>
      </c>
      <c r="Q151" s="319">
        <f t="shared" si="44"/>
        <v>1200</v>
      </c>
      <c r="R151" s="319">
        <f t="shared" si="45"/>
        <v>0</v>
      </c>
    </row>
    <row r="152" spans="1:18" ht="16.5" customHeight="1">
      <c r="A152" s="320">
        <v>144</v>
      </c>
      <c r="B152" s="321"/>
      <c r="C152" s="229" t="s">
        <v>1257</v>
      </c>
      <c r="D152" s="230" t="s">
        <v>730</v>
      </c>
      <c r="E152" s="231" t="s">
        <v>2578</v>
      </c>
      <c r="F152" s="320">
        <v>160</v>
      </c>
      <c r="G152" s="233">
        <f t="shared" si="37"/>
        <v>40</v>
      </c>
      <c r="H152" s="23" t="s">
        <v>2900</v>
      </c>
      <c r="I152" s="23" t="s">
        <v>2900</v>
      </c>
      <c r="J152" s="321"/>
      <c r="K152" s="322">
        <f t="shared" si="38"/>
        <v>119</v>
      </c>
      <c r="L152" s="322">
        <f t="shared" si="39"/>
        <v>116</v>
      </c>
      <c r="M152" s="322">
        <f t="shared" si="40"/>
        <v>114</v>
      </c>
      <c r="N152" s="322">
        <f t="shared" si="41"/>
        <v>112</v>
      </c>
      <c r="O152" s="322">
        <f t="shared" si="42"/>
        <v>110</v>
      </c>
      <c r="P152" s="322">
        <f t="shared" si="43"/>
        <v>100</v>
      </c>
      <c r="Q152" s="322">
        <f t="shared" si="44"/>
        <v>80</v>
      </c>
      <c r="R152" s="322">
        <f t="shared" si="45"/>
        <v>0</v>
      </c>
    </row>
    <row r="153" spans="1:18" ht="16.5" customHeight="1">
      <c r="A153" s="315">
        <v>145</v>
      </c>
      <c r="B153" s="316"/>
      <c r="C153" s="121" t="s">
        <v>1250</v>
      </c>
      <c r="D153" s="275" t="s">
        <v>2506</v>
      </c>
      <c r="E153" s="125" t="s">
        <v>2578</v>
      </c>
      <c r="F153" s="315">
        <v>160</v>
      </c>
      <c r="G153" s="318">
        <f t="shared" si="37"/>
        <v>40</v>
      </c>
      <c r="H153" s="29" t="s">
        <v>2906</v>
      </c>
      <c r="I153" s="25" t="s">
        <v>2901</v>
      </c>
      <c r="J153" s="316"/>
      <c r="K153" s="319">
        <f t="shared" si="38"/>
        <v>119</v>
      </c>
      <c r="L153" s="319">
        <f t="shared" si="39"/>
        <v>116</v>
      </c>
      <c r="M153" s="319">
        <f t="shared" si="40"/>
        <v>114</v>
      </c>
      <c r="N153" s="319">
        <f t="shared" si="41"/>
        <v>112</v>
      </c>
      <c r="O153" s="319">
        <f t="shared" si="42"/>
        <v>110</v>
      </c>
      <c r="P153" s="319">
        <f t="shared" si="43"/>
        <v>100</v>
      </c>
      <c r="Q153" s="319">
        <f t="shared" si="44"/>
        <v>80</v>
      </c>
      <c r="R153" s="319">
        <f t="shared" si="45"/>
        <v>0</v>
      </c>
    </row>
    <row r="154" spans="1:18" ht="16.5" customHeight="1">
      <c r="A154" s="320">
        <v>146</v>
      </c>
      <c r="B154" s="321"/>
      <c r="C154" s="229" t="s">
        <v>1253</v>
      </c>
      <c r="D154" s="230" t="s">
        <v>760</v>
      </c>
      <c r="E154" s="231" t="s">
        <v>2578</v>
      </c>
      <c r="F154" s="320">
        <v>120</v>
      </c>
      <c r="G154" s="233">
        <f t="shared" si="37"/>
        <v>30</v>
      </c>
      <c r="H154" s="25" t="s">
        <v>2901</v>
      </c>
      <c r="I154" s="25" t="s">
        <v>2901</v>
      </c>
      <c r="J154" s="321"/>
      <c r="K154" s="322">
        <f t="shared" si="38"/>
        <v>89</v>
      </c>
      <c r="L154" s="322">
        <f t="shared" si="39"/>
        <v>87</v>
      </c>
      <c r="M154" s="322">
        <f t="shared" si="40"/>
        <v>85</v>
      </c>
      <c r="N154" s="322">
        <f t="shared" si="41"/>
        <v>84</v>
      </c>
      <c r="O154" s="322">
        <f t="shared" si="42"/>
        <v>82</v>
      </c>
      <c r="P154" s="322">
        <f t="shared" si="43"/>
        <v>75</v>
      </c>
      <c r="Q154" s="322">
        <f t="shared" si="44"/>
        <v>60</v>
      </c>
      <c r="R154" s="322">
        <f t="shared" si="45"/>
        <v>0</v>
      </c>
    </row>
    <row r="155" spans="1:18" ht="16.5" customHeight="1">
      <c r="A155" s="315">
        <v>147</v>
      </c>
      <c r="B155" s="316"/>
      <c r="C155" s="121" t="s">
        <v>1258</v>
      </c>
      <c r="D155" s="275" t="s">
        <v>2508</v>
      </c>
      <c r="E155" s="125" t="s">
        <v>2578</v>
      </c>
      <c r="F155" s="315">
        <v>120</v>
      </c>
      <c r="G155" s="318">
        <f t="shared" si="37"/>
        <v>30</v>
      </c>
      <c r="H155" s="25" t="s">
        <v>2901</v>
      </c>
      <c r="I155" s="25" t="s">
        <v>2901</v>
      </c>
      <c r="J155" s="316"/>
      <c r="K155" s="319">
        <f t="shared" si="38"/>
        <v>89</v>
      </c>
      <c r="L155" s="319">
        <f t="shared" si="39"/>
        <v>87</v>
      </c>
      <c r="M155" s="319">
        <f t="shared" si="40"/>
        <v>85</v>
      </c>
      <c r="N155" s="319">
        <f t="shared" si="41"/>
        <v>84</v>
      </c>
      <c r="O155" s="319">
        <f t="shared" si="42"/>
        <v>82</v>
      </c>
      <c r="P155" s="319">
        <f t="shared" si="43"/>
        <v>75</v>
      </c>
      <c r="Q155" s="319">
        <f t="shared" si="44"/>
        <v>60</v>
      </c>
      <c r="R155" s="319">
        <f t="shared" si="45"/>
        <v>0</v>
      </c>
    </row>
    <row r="156" spans="1:18" ht="16.5" customHeight="1">
      <c r="A156" s="320">
        <v>148</v>
      </c>
      <c r="B156" s="321"/>
      <c r="C156" s="229" t="s">
        <v>2552</v>
      </c>
      <c r="D156" s="230" t="s">
        <v>2504</v>
      </c>
      <c r="E156" s="231" t="s">
        <v>2578</v>
      </c>
      <c r="F156" s="341">
        <v>4800</v>
      </c>
      <c r="G156" s="233">
        <f t="shared" si="37"/>
        <v>1200</v>
      </c>
      <c r="H156" s="27" t="s">
        <v>556</v>
      </c>
      <c r="I156" s="25" t="s">
        <v>2901</v>
      </c>
      <c r="J156" s="324" t="s">
        <v>2574</v>
      </c>
      <c r="K156" s="325" t="s">
        <v>732</v>
      </c>
      <c r="L156" s="325" t="s">
        <v>732</v>
      </c>
      <c r="M156" s="325" t="s">
        <v>732</v>
      </c>
      <c r="N156" s="325" t="s">
        <v>732</v>
      </c>
      <c r="O156" s="325" t="s">
        <v>732</v>
      </c>
      <c r="P156" s="325" t="s">
        <v>732</v>
      </c>
      <c r="Q156" s="325" t="s">
        <v>732</v>
      </c>
      <c r="R156" s="325" t="s">
        <v>732</v>
      </c>
    </row>
    <row r="157" spans="1:18" ht="16.5" customHeight="1">
      <c r="A157" s="315">
        <v>149</v>
      </c>
      <c r="B157" s="316"/>
      <c r="C157" s="121" t="s">
        <v>2553</v>
      </c>
      <c r="D157" s="275" t="s">
        <v>2504</v>
      </c>
      <c r="E157" s="125" t="s">
        <v>2578</v>
      </c>
      <c r="F157" s="315">
        <v>4800</v>
      </c>
      <c r="G157" s="318">
        <f t="shared" si="37"/>
        <v>1200</v>
      </c>
      <c r="H157" s="68" t="s">
        <v>2902</v>
      </c>
      <c r="I157" s="25" t="s">
        <v>2901</v>
      </c>
      <c r="J157" s="137" t="s">
        <v>2573</v>
      </c>
      <c r="K157" s="326" t="s">
        <v>732</v>
      </c>
      <c r="L157" s="326" t="s">
        <v>732</v>
      </c>
      <c r="M157" s="326" t="s">
        <v>732</v>
      </c>
      <c r="N157" s="326" t="s">
        <v>732</v>
      </c>
      <c r="O157" s="326" t="s">
        <v>732</v>
      </c>
      <c r="P157" s="326" t="s">
        <v>732</v>
      </c>
      <c r="Q157" s="326" t="s">
        <v>732</v>
      </c>
      <c r="R157" s="326" t="s">
        <v>732</v>
      </c>
    </row>
    <row r="158" spans="1:18" ht="16.5" customHeight="1">
      <c r="A158" s="320">
        <v>150</v>
      </c>
      <c r="B158" s="321"/>
      <c r="C158" s="229" t="s">
        <v>2554</v>
      </c>
      <c r="D158" s="230" t="s">
        <v>744</v>
      </c>
      <c r="E158" s="231" t="s">
        <v>2578</v>
      </c>
      <c r="F158" s="320">
        <v>120</v>
      </c>
      <c r="G158" s="233">
        <f t="shared" si="37"/>
        <v>30</v>
      </c>
      <c r="H158" s="29" t="s">
        <v>2906</v>
      </c>
      <c r="I158" s="23" t="s">
        <v>2900</v>
      </c>
      <c r="J158" s="321"/>
      <c r="K158" s="322">
        <f t="shared" si="38"/>
        <v>89</v>
      </c>
      <c r="L158" s="322">
        <f t="shared" si="39"/>
        <v>87</v>
      </c>
      <c r="M158" s="322">
        <f t="shared" si="40"/>
        <v>85</v>
      </c>
      <c r="N158" s="322">
        <f t="shared" si="41"/>
        <v>84</v>
      </c>
      <c r="O158" s="322">
        <f t="shared" si="42"/>
        <v>82</v>
      </c>
      <c r="P158" s="322">
        <f t="shared" si="43"/>
        <v>75</v>
      </c>
      <c r="Q158" s="322">
        <f t="shared" si="44"/>
        <v>60</v>
      </c>
      <c r="R158" s="322">
        <f t="shared" si="45"/>
        <v>0</v>
      </c>
    </row>
    <row r="159" spans="1:18" ht="16.5" customHeight="1">
      <c r="A159" s="315">
        <v>151</v>
      </c>
      <c r="B159" s="316"/>
      <c r="C159" s="121" t="s">
        <v>1264</v>
      </c>
      <c r="D159" s="275" t="s">
        <v>748</v>
      </c>
      <c r="E159" s="125" t="s">
        <v>2578</v>
      </c>
      <c r="F159" s="340">
        <v>4800</v>
      </c>
      <c r="G159" s="318">
        <f t="shared" si="37"/>
        <v>1200</v>
      </c>
      <c r="H159" s="22" t="s">
        <v>2905</v>
      </c>
      <c r="I159" s="22" t="s">
        <v>2905</v>
      </c>
      <c r="J159" s="137" t="s">
        <v>2562</v>
      </c>
      <c r="K159" s="326" t="s">
        <v>732</v>
      </c>
      <c r="L159" s="326" t="s">
        <v>732</v>
      </c>
      <c r="M159" s="326" t="s">
        <v>732</v>
      </c>
      <c r="N159" s="326" t="s">
        <v>732</v>
      </c>
      <c r="O159" s="326" t="s">
        <v>732</v>
      </c>
      <c r="P159" s="326" t="s">
        <v>732</v>
      </c>
      <c r="Q159" s="326" t="s">
        <v>732</v>
      </c>
      <c r="R159" s="326" t="s">
        <v>732</v>
      </c>
    </row>
    <row r="160" spans="1:18" ht="16.5" customHeight="1">
      <c r="A160" s="320">
        <v>152</v>
      </c>
      <c r="B160" s="321"/>
      <c r="C160" s="229" t="s">
        <v>1262</v>
      </c>
      <c r="D160" s="230" t="s">
        <v>2507</v>
      </c>
      <c r="E160" s="231" t="s">
        <v>2578</v>
      </c>
      <c r="F160" s="341">
        <v>1200</v>
      </c>
      <c r="G160" s="233">
        <f t="shared" si="37"/>
        <v>300</v>
      </c>
      <c r="H160" s="25" t="s">
        <v>2901</v>
      </c>
      <c r="I160" s="25" t="s">
        <v>2901</v>
      </c>
      <c r="J160" s="321"/>
      <c r="K160" s="322">
        <f t="shared" si="38"/>
        <v>895</v>
      </c>
      <c r="L160" s="322">
        <f t="shared" si="39"/>
        <v>870</v>
      </c>
      <c r="M160" s="322">
        <f t="shared" si="40"/>
        <v>855</v>
      </c>
      <c r="N160" s="322">
        <f t="shared" si="41"/>
        <v>840</v>
      </c>
      <c r="O160" s="322">
        <f t="shared" si="42"/>
        <v>825</v>
      </c>
      <c r="P160" s="322">
        <f t="shared" si="43"/>
        <v>750</v>
      </c>
      <c r="Q160" s="322">
        <f t="shared" si="44"/>
        <v>600</v>
      </c>
      <c r="R160" s="322">
        <f t="shared" si="45"/>
        <v>0</v>
      </c>
    </row>
    <row r="161" spans="1:18" ht="16.5" customHeight="1">
      <c r="A161" s="315">
        <v>153</v>
      </c>
      <c r="B161" s="316"/>
      <c r="C161" s="121" t="s">
        <v>1256</v>
      </c>
      <c r="D161" s="275" t="s">
        <v>2504</v>
      </c>
      <c r="E161" s="125" t="s">
        <v>2578</v>
      </c>
      <c r="F161" s="315">
        <v>280</v>
      </c>
      <c r="G161" s="318">
        <f t="shared" si="37"/>
        <v>70</v>
      </c>
      <c r="H161" s="25" t="s">
        <v>2901</v>
      </c>
      <c r="I161" s="81" t="s">
        <v>2912</v>
      </c>
      <c r="J161" s="316"/>
      <c r="K161" s="319">
        <f t="shared" si="38"/>
        <v>208</v>
      </c>
      <c r="L161" s="319">
        <f t="shared" si="39"/>
        <v>203</v>
      </c>
      <c r="M161" s="319">
        <f t="shared" si="40"/>
        <v>199</v>
      </c>
      <c r="N161" s="319">
        <f t="shared" si="41"/>
        <v>196</v>
      </c>
      <c r="O161" s="319">
        <f t="shared" si="42"/>
        <v>192</v>
      </c>
      <c r="P161" s="319">
        <f t="shared" si="43"/>
        <v>175</v>
      </c>
      <c r="Q161" s="319">
        <f t="shared" si="44"/>
        <v>140</v>
      </c>
      <c r="R161" s="319">
        <f t="shared" si="45"/>
        <v>0</v>
      </c>
    </row>
    <row r="162" spans="1:18" ht="16.5" customHeight="1">
      <c r="A162" s="320">
        <v>154</v>
      </c>
      <c r="B162" s="321"/>
      <c r="C162" s="229" t="s">
        <v>1255</v>
      </c>
      <c r="D162" s="230" t="s">
        <v>760</v>
      </c>
      <c r="E162" s="231" t="s">
        <v>2578</v>
      </c>
      <c r="F162" s="320">
        <v>320</v>
      </c>
      <c r="G162" s="233">
        <f t="shared" si="37"/>
        <v>80</v>
      </c>
      <c r="H162" s="25" t="s">
        <v>2901</v>
      </c>
      <c r="I162" s="81" t="s">
        <v>2912</v>
      </c>
      <c r="J162" s="321"/>
      <c r="K162" s="322">
        <f t="shared" si="38"/>
        <v>238</v>
      </c>
      <c r="L162" s="322">
        <f t="shared" si="39"/>
        <v>232</v>
      </c>
      <c r="M162" s="322">
        <f t="shared" si="40"/>
        <v>228</v>
      </c>
      <c r="N162" s="322">
        <f t="shared" si="41"/>
        <v>224</v>
      </c>
      <c r="O162" s="322">
        <f t="shared" si="42"/>
        <v>220</v>
      </c>
      <c r="P162" s="322">
        <f t="shared" si="43"/>
        <v>200</v>
      </c>
      <c r="Q162" s="322">
        <f t="shared" si="44"/>
        <v>160</v>
      </c>
      <c r="R162" s="322">
        <f t="shared" si="45"/>
        <v>0</v>
      </c>
    </row>
    <row r="163" spans="1:18" ht="16.5" customHeight="1">
      <c r="A163" s="315">
        <v>155</v>
      </c>
      <c r="B163" s="316"/>
      <c r="C163" s="121" t="s">
        <v>1241</v>
      </c>
      <c r="D163" s="275" t="s">
        <v>2517</v>
      </c>
      <c r="E163" s="125" t="s">
        <v>2578</v>
      </c>
      <c r="F163" s="315">
        <v>160</v>
      </c>
      <c r="G163" s="318">
        <f t="shared" si="37"/>
        <v>40</v>
      </c>
      <c r="H163" s="24" t="s">
        <v>2908</v>
      </c>
      <c r="I163" s="24" t="s">
        <v>2908</v>
      </c>
      <c r="J163" s="316"/>
      <c r="K163" s="319">
        <f t="shared" si="38"/>
        <v>119</v>
      </c>
      <c r="L163" s="319">
        <f t="shared" si="39"/>
        <v>116</v>
      </c>
      <c r="M163" s="319">
        <f t="shared" si="40"/>
        <v>114</v>
      </c>
      <c r="N163" s="319">
        <f t="shared" si="41"/>
        <v>112</v>
      </c>
      <c r="O163" s="319">
        <f t="shared" si="42"/>
        <v>110</v>
      </c>
      <c r="P163" s="319">
        <f t="shared" si="43"/>
        <v>100</v>
      </c>
      <c r="Q163" s="319">
        <f t="shared" si="44"/>
        <v>80</v>
      </c>
      <c r="R163" s="319">
        <f t="shared" si="45"/>
        <v>0</v>
      </c>
    </row>
    <row r="164" spans="1:18" ht="16.5" customHeight="1">
      <c r="A164" s="320">
        <v>156</v>
      </c>
      <c r="B164" s="321"/>
      <c r="C164" s="229" t="s">
        <v>1239</v>
      </c>
      <c r="D164" s="230" t="s">
        <v>2510</v>
      </c>
      <c r="E164" s="231" t="s">
        <v>2578</v>
      </c>
      <c r="F164" s="341">
        <v>1800</v>
      </c>
      <c r="G164" s="233">
        <f t="shared" si="37"/>
        <v>450</v>
      </c>
      <c r="H164" s="28" t="s">
        <v>557</v>
      </c>
      <c r="I164" s="28" t="s">
        <v>557</v>
      </c>
      <c r="J164" s="321"/>
      <c r="K164" s="322">
        <f t="shared" si="38"/>
        <v>1342</v>
      </c>
      <c r="L164" s="322">
        <f t="shared" si="39"/>
        <v>1305</v>
      </c>
      <c r="M164" s="322">
        <f t="shared" si="40"/>
        <v>1282</v>
      </c>
      <c r="N164" s="322">
        <f t="shared" si="41"/>
        <v>1260</v>
      </c>
      <c r="O164" s="322">
        <f t="shared" si="42"/>
        <v>1237</v>
      </c>
      <c r="P164" s="322">
        <f t="shared" si="43"/>
        <v>1125</v>
      </c>
      <c r="Q164" s="322">
        <f t="shared" si="44"/>
        <v>900</v>
      </c>
      <c r="R164" s="322">
        <f t="shared" si="45"/>
        <v>0</v>
      </c>
    </row>
    <row r="165" spans="1:18" ht="16.5" customHeight="1">
      <c r="A165" s="315">
        <v>157</v>
      </c>
      <c r="B165" s="316"/>
      <c r="C165" s="121" t="s">
        <v>1272</v>
      </c>
      <c r="D165" s="275" t="s">
        <v>730</v>
      </c>
      <c r="E165" s="125" t="s">
        <v>2578</v>
      </c>
      <c r="F165" s="315">
        <v>240</v>
      </c>
      <c r="G165" s="318">
        <f t="shared" si="37"/>
        <v>60</v>
      </c>
      <c r="H165" s="28" t="s">
        <v>557</v>
      </c>
      <c r="I165" s="81" t="s">
        <v>2912</v>
      </c>
      <c r="J165" s="316"/>
      <c r="K165" s="319">
        <f t="shared" si="38"/>
        <v>179</v>
      </c>
      <c r="L165" s="319">
        <f t="shared" si="39"/>
        <v>174</v>
      </c>
      <c r="M165" s="319">
        <f t="shared" si="40"/>
        <v>171</v>
      </c>
      <c r="N165" s="319">
        <f t="shared" si="41"/>
        <v>168</v>
      </c>
      <c r="O165" s="319">
        <f t="shared" si="42"/>
        <v>165</v>
      </c>
      <c r="P165" s="319">
        <f t="shared" si="43"/>
        <v>150</v>
      </c>
      <c r="Q165" s="319">
        <f t="shared" si="44"/>
        <v>120</v>
      </c>
      <c r="R165" s="319">
        <f t="shared" si="45"/>
        <v>0</v>
      </c>
    </row>
    <row r="166" spans="1:18" ht="16.5" customHeight="1">
      <c r="A166" s="320">
        <v>158</v>
      </c>
      <c r="B166" s="321"/>
      <c r="C166" s="229" t="s">
        <v>1261</v>
      </c>
      <c r="D166" s="230" t="s">
        <v>760</v>
      </c>
      <c r="E166" s="231" t="s">
        <v>2578</v>
      </c>
      <c r="F166" s="234">
        <v>160</v>
      </c>
      <c r="G166" s="233">
        <f t="shared" si="37"/>
        <v>40</v>
      </c>
      <c r="H166" s="28" t="s">
        <v>557</v>
      </c>
      <c r="I166" s="28" t="s">
        <v>557</v>
      </c>
      <c r="J166" s="321"/>
      <c r="K166" s="322">
        <f t="shared" si="38"/>
        <v>119</v>
      </c>
      <c r="L166" s="322">
        <f t="shared" si="39"/>
        <v>116</v>
      </c>
      <c r="M166" s="322">
        <f t="shared" si="40"/>
        <v>114</v>
      </c>
      <c r="N166" s="322">
        <f t="shared" si="41"/>
        <v>112</v>
      </c>
      <c r="O166" s="322">
        <f t="shared" si="42"/>
        <v>110</v>
      </c>
      <c r="P166" s="322">
        <f t="shared" si="43"/>
        <v>100</v>
      </c>
      <c r="Q166" s="322">
        <f t="shared" si="44"/>
        <v>80</v>
      </c>
      <c r="R166" s="322">
        <f t="shared" si="45"/>
        <v>0</v>
      </c>
    </row>
    <row r="167" spans="1:18" ht="16.5" customHeight="1">
      <c r="A167" s="315">
        <v>159</v>
      </c>
      <c r="B167" s="316"/>
      <c r="C167" s="121" t="s">
        <v>1240</v>
      </c>
      <c r="D167" s="275" t="s">
        <v>748</v>
      </c>
      <c r="E167" s="125" t="s">
        <v>2578</v>
      </c>
      <c r="F167" s="323">
        <v>120</v>
      </c>
      <c r="G167" s="318">
        <f t="shared" si="37"/>
        <v>30</v>
      </c>
      <c r="H167" s="25" t="s">
        <v>2901</v>
      </c>
      <c r="I167" s="25" t="s">
        <v>2901</v>
      </c>
      <c r="J167" s="316"/>
      <c r="K167" s="319">
        <f t="shared" si="38"/>
        <v>89</v>
      </c>
      <c r="L167" s="319">
        <f t="shared" si="39"/>
        <v>87</v>
      </c>
      <c r="M167" s="319">
        <f t="shared" si="40"/>
        <v>85</v>
      </c>
      <c r="N167" s="319">
        <f t="shared" si="41"/>
        <v>84</v>
      </c>
      <c r="O167" s="319">
        <f t="shared" si="42"/>
        <v>82</v>
      </c>
      <c r="P167" s="319">
        <f t="shared" si="43"/>
        <v>75</v>
      </c>
      <c r="Q167" s="319">
        <f t="shared" si="44"/>
        <v>60</v>
      </c>
      <c r="R167" s="319">
        <f t="shared" si="45"/>
        <v>0</v>
      </c>
    </row>
    <row r="168" spans="1:18" ht="16.5" customHeight="1">
      <c r="A168" s="320">
        <v>160</v>
      </c>
      <c r="B168" s="321"/>
      <c r="C168" s="229" t="s">
        <v>1248</v>
      </c>
      <c r="D168" s="230" t="s">
        <v>2508</v>
      </c>
      <c r="E168" s="231" t="s">
        <v>2578</v>
      </c>
      <c r="F168" s="234">
        <v>120</v>
      </c>
      <c r="G168" s="233">
        <f t="shared" si="37"/>
        <v>30</v>
      </c>
      <c r="H168" s="22" t="s">
        <v>2905</v>
      </c>
      <c r="I168" s="22" t="s">
        <v>2905</v>
      </c>
      <c r="J168" s="321"/>
      <c r="K168" s="322">
        <f t="shared" si="38"/>
        <v>89</v>
      </c>
      <c r="L168" s="322">
        <f t="shared" si="39"/>
        <v>87</v>
      </c>
      <c r="M168" s="322">
        <f t="shared" si="40"/>
        <v>85</v>
      </c>
      <c r="N168" s="322">
        <f t="shared" si="41"/>
        <v>84</v>
      </c>
      <c r="O168" s="322">
        <f t="shared" si="42"/>
        <v>82</v>
      </c>
      <c r="P168" s="322">
        <f t="shared" si="43"/>
        <v>75</v>
      </c>
      <c r="Q168" s="322">
        <f t="shared" si="44"/>
        <v>60</v>
      </c>
      <c r="R168" s="322">
        <f t="shared" si="45"/>
        <v>0</v>
      </c>
    </row>
    <row r="169" spans="1:18" ht="16.5" customHeight="1">
      <c r="A169" s="315">
        <v>161</v>
      </c>
      <c r="B169" s="316"/>
      <c r="C169" s="121" t="s">
        <v>1247</v>
      </c>
      <c r="D169" s="275" t="s">
        <v>2510</v>
      </c>
      <c r="E169" s="125" t="s">
        <v>2578</v>
      </c>
      <c r="F169" s="323">
        <v>240</v>
      </c>
      <c r="G169" s="318">
        <f t="shared" si="37"/>
        <v>60</v>
      </c>
      <c r="H169" s="28" t="s">
        <v>557</v>
      </c>
      <c r="I169" s="28" t="s">
        <v>557</v>
      </c>
      <c r="J169" s="316"/>
      <c r="K169" s="319">
        <f t="shared" si="38"/>
        <v>179</v>
      </c>
      <c r="L169" s="319">
        <f t="shared" si="39"/>
        <v>174</v>
      </c>
      <c r="M169" s="319">
        <f t="shared" si="40"/>
        <v>171</v>
      </c>
      <c r="N169" s="319">
        <f t="shared" si="41"/>
        <v>168</v>
      </c>
      <c r="O169" s="319">
        <f t="shared" si="42"/>
        <v>165</v>
      </c>
      <c r="P169" s="319">
        <f t="shared" si="43"/>
        <v>150</v>
      </c>
      <c r="Q169" s="319">
        <f t="shared" si="44"/>
        <v>120</v>
      </c>
      <c r="R169" s="319">
        <f t="shared" si="45"/>
        <v>0</v>
      </c>
    </row>
    <row r="170" spans="1:18" ht="16.5" customHeight="1">
      <c r="A170" s="320">
        <v>162</v>
      </c>
      <c r="B170" s="321"/>
      <c r="C170" s="229" t="s">
        <v>1265</v>
      </c>
      <c r="D170" s="230" t="s">
        <v>748</v>
      </c>
      <c r="E170" s="231" t="s">
        <v>2578</v>
      </c>
      <c r="F170" s="234">
        <v>200</v>
      </c>
      <c r="G170" s="233">
        <f t="shared" si="37"/>
        <v>50</v>
      </c>
      <c r="H170" s="22" t="s">
        <v>2905</v>
      </c>
      <c r="I170" s="22" t="s">
        <v>2905</v>
      </c>
      <c r="J170" s="321"/>
      <c r="K170" s="322">
        <f t="shared" si="38"/>
        <v>149</v>
      </c>
      <c r="L170" s="322">
        <f t="shared" si="39"/>
        <v>145</v>
      </c>
      <c r="M170" s="322">
        <f t="shared" si="40"/>
        <v>142</v>
      </c>
      <c r="N170" s="322">
        <f t="shared" si="41"/>
        <v>140</v>
      </c>
      <c r="O170" s="322">
        <f t="shared" si="42"/>
        <v>137</v>
      </c>
      <c r="P170" s="322">
        <f t="shared" si="43"/>
        <v>125</v>
      </c>
      <c r="Q170" s="322">
        <f t="shared" si="44"/>
        <v>100</v>
      </c>
      <c r="R170" s="322">
        <f t="shared" si="45"/>
        <v>0</v>
      </c>
    </row>
    <row r="171" spans="1:18" ht="16.5" customHeight="1">
      <c r="A171" s="315">
        <v>163</v>
      </c>
      <c r="B171" s="316"/>
      <c r="C171" s="121" t="s">
        <v>2555</v>
      </c>
      <c r="D171" s="275" t="s">
        <v>2510</v>
      </c>
      <c r="E171" s="125" t="s">
        <v>2578</v>
      </c>
      <c r="F171" s="323">
        <v>640</v>
      </c>
      <c r="G171" s="318">
        <f t="shared" si="37"/>
        <v>160</v>
      </c>
      <c r="H171" s="22" t="s">
        <v>2905</v>
      </c>
      <c r="I171" s="25" t="s">
        <v>2901</v>
      </c>
      <c r="J171" s="316"/>
      <c r="K171" s="319">
        <f t="shared" si="38"/>
        <v>477</v>
      </c>
      <c r="L171" s="319">
        <f t="shared" si="39"/>
        <v>464</v>
      </c>
      <c r="M171" s="319">
        <f t="shared" si="40"/>
        <v>456</v>
      </c>
      <c r="N171" s="319">
        <f t="shared" si="41"/>
        <v>448</v>
      </c>
      <c r="O171" s="319">
        <f t="shared" si="42"/>
        <v>440</v>
      </c>
      <c r="P171" s="319">
        <f t="shared" si="43"/>
        <v>400</v>
      </c>
      <c r="Q171" s="319">
        <f t="shared" si="44"/>
        <v>320</v>
      </c>
      <c r="R171" s="319">
        <f t="shared" si="45"/>
        <v>0</v>
      </c>
    </row>
    <row r="172" spans="1:18" ht="16.5" customHeight="1">
      <c r="A172" s="320">
        <v>164</v>
      </c>
      <c r="B172" s="321"/>
      <c r="C172" s="229" t="s">
        <v>1243</v>
      </c>
      <c r="D172" s="230" t="s">
        <v>2510</v>
      </c>
      <c r="E172" s="231" t="s">
        <v>2578</v>
      </c>
      <c r="F172" s="234">
        <v>80</v>
      </c>
      <c r="G172" s="233">
        <f t="shared" si="37"/>
        <v>20</v>
      </c>
      <c r="H172" s="29" t="s">
        <v>2906</v>
      </c>
      <c r="I172" s="29" t="s">
        <v>2906</v>
      </c>
      <c r="J172" s="321"/>
      <c r="K172" s="322">
        <f t="shared" si="38"/>
        <v>59</v>
      </c>
      <c r="L172" s="322">
        <f t="shared" si="39"/>
        <v>58</v>
      </c>
      <c r="M172" s="322">
        <f t="shared" si="40"/>
        <v>57</v>
      </c>
      <c r="N172" s="322">
        <f t="shared" si="41"/>
        <v>56</v>
      </c>
      <c r="O172" s="322">
        <f t="shared" si="42"/>
        <v>55</v>
      </c>
      <c r="P172" s="322">
        <f t="shared" si="43"/>
        <v>50</v>
      </c>
      <c r="Q172" s="322">
        <f t="shared" si="44"/>
        <v>40</v>
      </c>
      <c r="R172" s="322">
        <f t="shared" si="45"/>
        <v>0</v>
      </c>
    </row>
    <row r="173" spans="1:18" ht="16.5" customHeight="1">
      <c r="A173" s="315">
        <v>165</v>
      </c>
      <c r="B173" s="316"/>
      <c r="C173" s="121" t="s">
        <v>1263</v>
      </c>
      <c r="D173" s="275" t="s">
        <v>2504</v>
      </c>
      <c r="E173" s="125" t="s">
        <v>2578</v>
      </c>
      <c r="F173" s="323">
        <v>240</v>
      </c>
      <c r="G173" s="318">
        <f t="shared" si="37"/>
        <v>60</v>
      </c>
      <c r="H173" s="29" t="s">
        <v>2906</v>
      </c>
      <c r="I173" s="25" t="s">
        <v>2901</v>
      </c>
      <c r="J173" s="316"/>
      <c r="K173" s="319">
        <f t="shared" si="38"/>
        <v>179</v>
      </c>
      <c r="L173" s="319">
        <f t="shared" si="39"/>
        <v>174</v>
      </c>
      <c r="M173" s="319">
        <f t="shared" si="40"/>
        <v>171</v>
      </c>
      <c r="N173" s="319">
        <f t="shared" si="41"/>
        <v>168</v>
      </c>
      <c r="O173" s="319">
        <f t="shared" si="42"/>
        <v>165</v>
      </c>
      <c r="P173" s="319">
        <f t="shared" si="43"/>
        <v>150</v>
      </c>
      <c r="Q173" s="319">
        <f t="shared" si="44"/>
        <v>120</v>
      </c>
      <c r="R173" s="319">
        <f t="shared" si="45"/>
        <v>0</v>
      </c>
    </row>
    <row r="174" spans="1:18" ht="16.5" customHeight="1">
      <c r="A174" s="320">
        <v>166</v>
      </c>
      <c r="B174" s="321"/>
      <c r="C174" s="229" t="s">
        <v>1273</v>
      </c>
      <c r="D174" s="230" t="s">
        <v>2517</v>
      </c>
      <c r="E174" s="231" t="s">
        <v>2578</v>
      </c>
      <c r="F174" s="234">
        <v>600</v>
      </c>
      <c r="G174" s="233">
        <f t="shared" si="37"/>
        <v>150</v>
      </c>
      <c r="H174" s="25" t="s">
        <v>2901</v>
      </c>
      <c r="I174" s="25" t="s">
        <v>2901</v>
      </c>
      <c r="J174" s="321"/>
      <c r="K174" s="322">
        <f t="shared" si="38"/>
        <v>447</v>
      </c>
      <c r="L174" s="322">
        <f t="shared" si="39"/>
        <v>435</v>
      </c>
      <c r="M174" s="322">
        <f t="shared" si="40"/>
        <v>427</v>
      </c>
      <c r="N174" s="322">
        <f t="shared" si="41"/>
        <v>420</v>
      </c>
      <c r="O174" s="322">
        <f t="shared" si="42"/>
        <v>412</v>
      </c>
      <c r="P174" s="322">
        <f t="shared" si="43"/>
        <v>375</v>
      </c>
      <c r="Q174" s="322">
        <f t="shared" si="44"/>
        <v>300</v>
      </c>
      <c r="R174" s="322">
        <f t="shared" si="45"/>
        <v>0</v>
      </c>
    </row>
    <row r="175" spans="1:18" ht="16.5" customHeight="1">
      <c r="A175" s="315">
        <v>167</v>
      </c>
      <c r="B175" s="316"/>
      <c r="C175" s="121" t="s">
        <v>2556</v>
      </c>
      <c r="D175" s="275" t="s">
        <v>2510</v>
      </c>
      <c r="E175" s="125" t="s">
        <v>2578</v>
      </c>
      <c r="F175" s="328" t="s">
        <v>546</v>
      </c>
      <c r="G175" s="318">
        <v>0</v>
      </c>
      <c r="H175" s="25" t="s">
        <v>2901</v>
      </c>
      <c r="I175" s="25" t="s">
        <v>2901</v>
      </c>
      <c r="J175" s="316" t="s">
        <v>2563</v>
      </c>
      <c r="K175" s="326" t="s">
        <v>732</v>
      </c>
      <c r="L175" s="326" t="s">
        <v>732</v>
      </c>
      <c r="M175" s="326" t="s">
        <v>732</v>
      </c>
      <c r="N175" s="326" t="s">
        <v>732</v>
      </c>
      <c r="O175" s="326" t="s">
        <v>732</v>
      </c>
      <c r="P175" s="326" t="s">
        <v>732</v>
      </c>
      <c r="Q175" s="326" t="s">
        <v>732</v>
      </c>
      <c r="R175" s="326" t="s">
        <v>732</v>
      </c>
    </row>
    <row r="176" spans="1:18" ht="16.5" customHeight="1">
      <c r="A176" s="320">
        <v>168</v>
      </c>
      <c r="B176" s="321"/>
      <c r="C176" s="229" t="s">
        <v>1266</v>
      </c>
      <c r="D176" s="230" t="s">
        <v>2510</v>
      </c>
      <c r="E176" s="231" t="s">
        <v>2578</v>
      </c>
      <c r="F176" s="234">
        <v>160</v>
      </c>
      <c r="G176" s="233">
        <f t="shared" si="37"/>
        <v>40</v>
      </c>
      <c r="H176" s="25" t="s">
        <v>2901</v>
      </c>
      <c r="I176" s="25" t="s">
        <v>2901</v>
      </c>
      <c r="J176" s="321"/>
      <c r="K176" s="322">
        <f t="shared" si="38"/>
        <v>119</v>
      </c>
      <c r="L176" s="322">
        <f t="shared" si="39"/>
        <v>116</v>
      </c>
      <c r="M176" s="322">
        <f t="shared" si="40"/>
        <v>114</v>
      </c>
      <c r="N176" s="322">
        <f t="shared" si="41"/>
        <v>112</v>
      </c>
      <c r="O176" s="322">
        <f t="shared" si="42"/>
        <v>110</v>
      </c>
      <c r="P176" s="322">
        <f t="shared" si="43"/>
        <v>100</v>
      </c>
      <c r="Q176" s="322">
        <f t="shared" si="44"/>
        <v>80</v>
      </c>
      <c r="R176" s="322">
        <f t="shared" si="45"/>
        <v>0</v>
      </c>
    </row>
    <row r="177" spans="1:18" ht="16.5" customHeight="1">
      <c r="A177" s="315">
        <v>169</v>
      </c>
      <c r="B177" s="316"/>
      <c r="C177" s="121" t="s">
        <v>1245</v>
      </c>
      <c r="D177" s="275" t="s">
        <v>730</v>
      </c>
      <c r="E177" s="125" t="s">
        <v>2578</v>
      </c>
      <c r="F177" s="323">
        <v>8000</v>
      </c>
      <c r="G177" s="318">
        <f t="shared" si="37"/>
        <v>2000</v>
      </c>
      <c r="H177" s="22" t="s">
        <v>2905</v>
      </c>
      <c r="I177" s="22" t="s">
        <v>2905</v>
      </c>
      <c r="J177" s="316"/>
      <c r="K177" s="319">
        <f t="shared" si="38"/>
        <v>5968</v>
      </c>
      <c r="L177" s="319">
        <f t="shared" si="39"/>
        <v>5800</v>
      </c>
      <c r="M177" s="319">
        <f t="shared" si="40"/>
        <v>5700</v>
      </c>
      <c r="N177" s="319">
        <f t="shared" si="41"/>
        <v>5600</v>
      </c>
      <c r="O177" s="319">
        <f t="shared" si="42"/>
        <v>5500</v>
      </c>
      <c r="P177" s="319">
        <f t="shared" si="43"/>
        <v>5000</v>
      </c>
      <c r="Q177" s="319">
        <f t="shared" si="44"/>
        <v>4000</v>
      </c>
      <c r="R177" s="319">
        <f t="shared" si="45"/>
        <v>0</v>
      </c>
    </row>
    <row r="178" spans="1:18" ht="16.5" customHeight="1">
      <c r="A178" s="320">
        <v>170</v>
      </c>
      <c r="B178" s="321"/>
      <c r="C178" s="229" t="s">
        <v>1267</v>
      </c>
      <c r="D178" s="230" t="s">
        <v>2508</v>
      </c>
      <c r="E178" s="231" t="s">
        <v>2578</v>
      </c>
      <c r="F178" s="234">
        <v>80</v>
      </c>
      <c r="G178" s="233">
        <f t="shared" si="37"/>
        <v>20</v>
      </c>
      <c r="H178" s="22" t="s">
        <v>2905</v>
      </c>
      <c r="I178" s="22" t="s">
        <v>2905</v>
      </c>
      <c r="J178" s="321"/>
      <c r="K178" s="322">
        <f t="shared" si="38"/>
        <v>59</v>
      </c>
      <c r="L178" s="322">
        <f t="shared" si="39"/>
        <v>58</v>
      </c>
      <c r="M178" s="322">
        <f t="shared" si="40"/>
        <v>57</v>
      </c>
      <c r="N178" s="322">
        <f t="shared" si="41"/>
        <v>56</v>
      </c>
      <c r="O178" s="322">
        <f t="shared" si="42"/>
        <v>55</v>
      </c>
      <c r="P178" s="322">
        <f t="shared" si="43"/>
        <v>50</v>
      </c>
      <c r="Q178" s="322">
        <f t="shared" si="44"/>
        <v>40</v>
      </c>
      <c r="R178" s="322">
        <f t="shared" si="45"/>
        <v>0</v>
      </c>
    </row>
    <row r="179" spans="1:18" ht="16.5" customHeight="1">
      <c r="A179" s="315">
        <v>171</v>
      </c>
      <c r="B179" s="316"/>
      <c r="C179" s="121" t="s">
        <v>1246</v>
      </c>
      <c r="D179" s="275" t="s">
        <v>744</v>
      </c>
      <c r="E179" s="125" t="s">
        <v>2578</v>
      </c>
      <c r="F179" s="323">
        <v>120</v>
      </c>
      <c r="G179" s="318">
        <f t="shared" si="37"/>
        <v>30</v>
      </c>
      <c r="H179" s="27" t="s">
        <v>556</v>
      </c>
      <c r="I179" s="27" t="s">
        <v>556</v>
      </c>
      <c r="J179" s="316"/>
      <c r="K179" s="319">
        <f t="shared" si="38"/>
        <v>89</v>
      </c>
      <c r="L179" s="319">
        <f t="shared" si="39"/>
        <v>87</v>
      </c>
      <c r="M179" s="319">
        <f t="shared" si="40"/>
        <v>85</v>
      </c>
      <c r="N179" s="319">
        <f t="shared" si="41"/>
        <v>84</v>
      </c>
      <c r="O179" s="319">
        <f t="shared" si="42"/>
        <v>82</v>
      </c>
      <c r="P179" s="319">
        <f t="shared" si="43"/>
        <v>75</v>
      </c>
      <c r="Q179" s="319">
        <f t="shared" si="44"/>
        <v>60</v>
      </c>
      <c r="R179" s="319">
        <f t="shared" si="45"/>
        <v>0</v>
      </c>
    </row>
    <row r="180" spans="1:18" ht="16.5" customHeight="1">
      <c r="A180" s="320">
        <v>172</v>
      </c>
      <c r="B180" s="321"/>
      <c r="C180" s="229" t="s">
        <v>2557</v>
      </c>
      <c r="D180" s="230" t="s">
        <v>2517</v>
      </c>
      <c r="E180" s="231" t="s">
        <v>2578</v>
      </c>
      <c r="F180" s="234">
        <v>640</v>
      </c>
      <c r="G180" s="233">
        <f t="shared" si="37"/>
        <v>160</v>
      </c>
      <c r="H180" s="68" t="s">
        <v>2902</v>
      </c>
      <c r="I180" s="68" t="s">
        <v>2902</v>
      </c>
      <c r="J180" s="321"/>
      <c r="K180" s="322">
        <f t="shared" si="38"/>
        <v>477</v>
      </c>
      <c r="L180" s="322">
        <f t="shared" si="39"/>
        <v>464</v>
      </c>
      <c r="M180" s="322">
        <f t="shared" si="40"/>
        <v>456</v>
      </c>
      <c r="N180" s="322">
        <f t="shared" si="41"/>
        <v>448</v>
      </c>
      <c r="O180" s="322">
        <f t="shared" si="42"/>
        <v>440</v>
      </c>
      <c r="P180" s="322">
        <f t="shared" si="43"/>
        <v>400</v>
      </c>
      <c r="Q180" s="322">
        <f t="shared" si="44"/>
        <v>320</v>
      </c>
      <c r="R180" s="322">
        <f t="shared" si="45"/>
        <v>0</v>
      </c>
    </row>
    <row r="181" spans="1:18" ht="16.5" customHeight="1">
      <c r="A181" s="315">
        <v>173</v>
      </c>
      <c r="B181" s="316"/>
      <c r="C181" s="121" t="s">
        <v>2558</v>
      </c>
      <c r="D181" s="275" t="s">
        <v>2510</v>
      </c>
      <c r="E181" s="125" t="s">
        <v>2578</v>
      </c>
      <c r="F181" s="323">
        <v>360</v>
      </c>
      <c r="G181" s="318">
        <f t="shared" si="37"/>
        <v>90</v>
      </c>
      <c r="H181" s="68" t="s">
        <v>2902</v>
      </c>
      <c r="I181" s="68" t="s">
        <v>2902</v>
      </c>
      <c r="J181" s="316"/>
      <c r="K181" s="319">
        <f t="shared" si="38"/>
        <v>268</v>
      </c>
      <c r="L181" s="319">
        <f t="shared" si="39"/>
        <v>261</v>
      </c>
      <c r="M181" s="319">
        <f t="shared" si="40"/>
        <v>256</v>
      </c>
      <c r="N181" s="319">
        <f t="shared" si="41"/>
        <v>252</v>
      </c>
      <c r="O181" s="319">
        <f t="shared" si="42"/>
        <v>247</v>
      </c>
      <c r="P181" s="319">
        <f t="shared" si="43"/>
        <v>225</v>
      </c>
      <c r="Q181" s="319">
        <f t="shared" si="44"/>
        <v>180</v>
      </c>
      <c r="R181" s="319">
        <f t="shared" si="45"/>
        <v>0</v>
      </c>
    </row>
    <row r="182" spans="1:18" ht="16.5" customHeight="1">
      <c r="A182" s="320">
        <v>174</v>
      </c>
      <c r="B182" s="321"/>
      <c r="C182" s="229" t="s">
        <v>2559</v>
      </c>
      <c r="D182" s="230" t="s">
        <v>2510</v>
      </c>
      <c r="E182" s="231" t="s">
        <v>2578</v>
      </c>
      <c r="F182" s="234">
        <v>360</v>
      </c>
      <c r="G182" s="233">
        <f t="shared" si="37"/>
        <v>90</v>
      </c>
      <c r="H182" s="24" t="s">
        <v>2908</v>
      </c>
      <c r="I182" s="24" t="s">
        <v>2908</v>
      </c>
      <c r="J182" s="321"/>
      <c r="K182" s="322">
        <f t="shared" si="38"/>
        <v>268</v>
      </c>
      <c r="L182" s="322">
        <f t="shared" si="39"/>
        <v>261</v>
      </c>
      <c r="M182" s="322">
        <f t="shared" si="40"/>
        <v>256</v>
      </c>
      <c r="N182" s="322">
        <f t="shared" si="41"/>
        <v>252</v>
      </c>
      <c r="O182" s="322">
        <f t="shared" si="42"/>
        <v>247</v>
      </c>
      <c r="P182" s="322">
        <f t="shared" si="43"/>
        <v>225</v>
      </c>
      <c r="Q182" s="322">
        <f t="shared" si="44"/>
        <v>180</v>
      </c>
      <c r="R182" s="322">
        <f t="shared" si="45"/>
        <v>0</v>
      </c>
    </row>
    <row r="183" spans="1:18" ht="16.5" customHeight="1">
      <c r="A183" s="315">
        <v>175</v>
      </c>
      <c r="B183" s="316"/>
      <c r="C183" s="121" t="s">
        <v>2560</v>
      </c>
      <c r="D183" s="275" t="s">
        <v>748</v>
      </c>
      <c r="E183" s="125" t="s">
        <v>2578</v>
      </c>
      <c r="F183" s="323">
        <v>80</v>
      </c>
      <c r="G183" s="318">
        <f t="shared" si="37"/>
        <v>20</v>
      </c>
      <c r="H183" s="20" t="s">
        <v>2909</v>
      </c>
      <c r="I183" s="20" t="s">
        <v>2909</v>
      </c>
      <c r="J183" s="316"/>
      <c r="K183" s="319">
        <f t="shared" si="38"/>
        <v>59</v>
      </c>
      <c r="L183" s="319">
        <f t="shared" si="39"/>
        <v>58</v>
      </c>
      <c r="M183" s="319">
        <f t="shared" si="40"/>
        <v>57</v>
      </c>
      <c r="N183" s="319">
        <f t="shared" si="41"/>
        <v>56</v>
      </c>
      <c r="O183" s="319">
        <f t="shared" si="42"/>
        <v>55</v>
      </c>
      <c r="P183" s="319">
        <f t="shared" si="43"/>
        <v>50</v>
      </c>
      <c r="Q183" s="319">
        <f t="shared" si="44"/>
        <v>40</v>
      </c>
      <c r="R183" s="319">
        <f t="shared" si="45"/>
        <v>0</v>
      </c>
    </row>
    <row r="184" spans="1:18" ht="16.5" customHeight="1">
      <c r="A184" s="17"/>
      <c r="B184" s="236"/>
      <c r="C184" s="237"/>
      <c r="D184" s="238"/>
      <c r="E184" s="239"/>
      <c r="F184" s="240"/>
      <c r="G184"/>
      <c r="H184"/>
      <c r="I184"/>
      <c r="J184"/>
      <c r="K184" s="241"/>
      <c r="L184" s="241"/>
      <c r="M184" s="241"/>
      <c r="N184" s="241"/>
      <c r="O184" s="241"/>
      <c r="P184" s="241"/>
      <c r="Q184" s="241"/>
      <c r="R184" s="241"/>
    </row>
    <row r="185" spans="1:18" ht="16.5" customHeight="1">
      <c r="A185" s="8" t="s">
        <v>2926</v>
      </c>
    </row>
    <row r="186" spans="1:18" ht="16.5" customHeight="1">
      <c r="A186" s="8"/>
      <c r="C186" s="2" t="s">
        <v>2</v>
      </c>
      <c r="D186" s="2" t="s">
        <v>530</v>
      </c>
      <c r="E186" s="2" t="s">
        <v>2579</v>
      </c>
      <c r="F186" s="235" t="s">
        <v>545</v>
      </c>
      <c r="G186" s="235" t="s">
        <v>547</v>
      </c>
      <c r="H186" s="2" t="s">
        <v>554</v>
      </c>
      <c r="I186" s="2" t="s">
        <v>559</v>
      </c>
      <c r="J186" s="2" t="s">
        <v>728</v>
      </c>
    </row>
    <row r="187" spans="1:18" ht="16.5" customHeight="1">
      <c r="A187" s="8"/>
      <c r="C187" s="229" t="s">
        <v>2923</v>
      </c>
      <c r="D187" s="230" t="s">
        <v>744</v>
      </c>
      <c r="E187" s="231" t="s">
        <v>2575</v>
      </c>
      <c r="F187" s="232">
        <v>400</v>
      </c>
      <c r="G187" s="233">
        <f>ROUNDDOWN(F187/4,0)</f>
        <v>100</v>
      </c>
      <c r="H187" s="29" t="s">
        <v>2906</v>
      </c>
      <c r="I187" s="24" t="s">
        <v>2908</v>
      </c>
      <c r="J187" s="244" t="s">
        <v>2929</v>
      </c>
    </row>
    <row r="188" spans="1:18" ht="16.5" customHeight="1">
      <c r="A188" s="8"/>
      <c r="C188" s="121" t="s">
        <v>2924</v>
      </c>
      <c r="D188" s="224" t="s">
        <v>2508</v>
      </c>
      <c r="E188" s="125" t="s">
        <v>2575</v>
      </c>
      <c r="F188" s="15">
        <v>1600</v>
      </c>
      <c r="G188" s="114">
        <f t="shared" ref="G188:G189" si="46">ROUNDDOWN(F188/4,0)</f>
        <v>400</v>
      </c>
      <c r="H188" s="25" t="s">
        <v>2901</v>
      </c>
      <c r="I188" s="25" t="s">
        <v>2901</v>
      </c>
      <c r="J188" s="19" t="s">
        <v>2930</v>
      </c>
    </row>
    <row r="189" spans="1:18" ht="16.5" customHeight="1">
      <c r="B189" s="84"/>
      <c r="C189" s="229" t="s">
        <v>2925</v>
      </c>
      <c r="D189" s="230" t="s">
        <v>744</v>
      </c>
      <c r="E189" s="231" t="s">
        <v>2575</v>
      </c>
      <c r="F189" s="234">
        <v>1332</v>
      </c>
      <c r="G189" s="233">
        <f t="shared" si="46"/>
        <v>333</v>
      </c>
      <c r="H189" s="242" t="s">
        <v>2927</v>
      </c>
      <c r="I189" s="242" t="s">
        <v>2927</v>
      </c>
      <c r="J189" s="244" t="s">
        <v>2931</v>
      </c>
    </row>
    <row r="190" spans="1:18" ht="16.5" customHeight="1">
      <c r="B190"/>
      <c r="E190"/>
      <c r="F190"/>
      <c r="G190"/>
      <c r="H190"/>
      <c r="I190"/>
      <c r="J190"/>
      <c r="K190"/>
    </row>
  </sheetData>
  <autoFilter ref="A8:R8"/>
  <phoneticPr fontId="4"/>
  <conditionalFormatting sqref="H97:I98 H105:I183 H7:I94">
    <cfRule type="cellIs" dxfId="1248" priority="1096" stopIfTrue="1" operator="equal">
      <formula>"茶"</formula>
    </cfRule>
    <cfRule type="cellIs" dxfId="1247" priority="1097" stopIfTrue="1" operator="equal">
      <formula>"緑"</formula>
    </cfRule>
    <cfRule type="cellIs" dxfId="1246" priority="1098" stopIfTrue="1" operator="equal">
      <formula>"黄"</formula>
    </cfRule>
  </conditionalFormatting>
  <conditionalFormatting sqref="H187:I188">
    <cfRule type="cellIs" dxfId="1245" priority="10" stopIfTrue="1" operator="equal">
      <formula>"茶"</formula>
    </cfRule>
    <cfRule type="cellIs" dxfId="1244" priority="11" stopIfTrue="1" operator="equal">
      <formula>"緑"</formula>
    </cfRule>
    <cfRule type="cellIs" dxfId="1243" priority="12" stopIfTrue="1" operator="equal">
      <formula>"黄"</formula>
    </cfRule>
  </conditionalFormatting>
  <conditionalFormatting sqref="H186:I186">
    <cfRule type="cellIs" dxfId="1242" priority="7" stopIfTrue="1" operator="equal">
      <formula>"茶"</formula>
    </cfRule>
    <cfRule type="cellIs" dxfId="1241" priority="8" stopIfTrue="1" operator="equal">
      <formula>"緑"</formula>
    </cfRule>
    <cfRule type="cellIs" dxfId="1240" priority="9" stopIfTrue="1" operator="equal">
      <formula>"黄"</formula>
    </cfRule>
  </conditionalFormatting>
  <conditionalFormatting sqref="I187">
    <cfRule type="cellIs" dxfId="1239" priority="4" stopIfTrue="1" operator="equal">
      <formula>"茶"</formula>
    </cfRule>
    <cfRule type="cellIs" dxfId="1238" priority="5" stopIfTrue="1" operator="equal">
      <formula>"緑"</formula>
    </cfRule>
    <cfRule type="cellIs" dxfId="1237" priority="6" stopIfTrue="1" operator="equal">
      <formula>"黄"</formula>
    </cfRule>
  </conditionalFormatting>
  <conditionalFormatting sqref="H188:I188">
    <cfRule type="cellIs" dxfId="1236" priority="1" stopIfTrue="1" operator="equal">
      <formula>"茶"</formula>
    </cfRule>
    <cfRule type="cellIs" dxfId="1235" priority="2" stopIfTrue="1" operator="equal">
      <formula>"緑"</formula>
    </cfRule>
    <cfRule type="cellIs" dxfId="1234" priority="3" stopIfTrue="1" operator="equal">
      <formula>"黄"</formula>
    </cfRule>
  </conditionalFormatting>
  <pageMargins left="0.7" right="0.7" top="0.75" bottom="0.75" header="0.3" footer="0.3"/>
  <pageSetup paperSize="9" orientation="portrait" r:id="rId1"/>
  <ignoredErrors>
    <ignoredError sqref="G45 G113 G129:G135 G175" calculatedColumn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workbookViewId="0">
      <selection activeCell="A2" sqref="A2"/>
    </sheetView>
  </sheetViews>
  <sheetFormatPr defaultRowHeight="16.5" customHeight="1"/>
  <cols>
    <col min="1" max="1" width="2.625" customWidth="1"/>
    <col min="2" max="2" width="8.125" style="38" customWidth="1"/>
    <col min="3" max="3" width="21.875" bestFit="1" customWidth="1"/>
    <col min="4" max="5" width="8.625" customWidth="1"/>
    <col min="6" max="6" width="25.25" customWidth="1"/>
    <col min="7" max="7" width="5.75" customWidth="1"/>
    <col min="8" max="8" width="8.125" customWidth="1"/>
    <col min="9" max="9" width="21.5" bestFit="1" customWidth="1"/>
    <col min="12" max="12" width="25.25" bestFit="1" customWidth="1"/>
  </cols>
  <sheetData>
    <row r="1" spans="1:12" ht="16.5" customHeight="1">
      <c r="B1" s="1" t="s">
        <v>1274</v>
      </c>
      <c r="D1" s="12"/>
    </row>
    <row r="2" spans="1:12" ht="16.5" customHeight="1">
      <c r="A2" s="49"/>
      <c r="D2" s="12"/>
    </row>
    <row r="4" spans="1:12" ht="16.5" customHeight="1">
      <c r="B4" s="132" t="s">
        <v>529</v>
      </c>
      <c r="C4" s="89" t="s">
        <v>2387</v>
      </c>
      <c r="D4" s="107" t="s">
        <v>545</v>
      </c>
      <c r="E4" s="90" t="s">
        <v>547</v>
      </c>
      <c r="F4" s="91" t="s">
        <v>728</v>
      </c>
      <c r="H4" s="132" t="s">
        <v>529</v>
      </c>
      <c r="I4" s="89" t="s">
        <v>2387</v>
      </c>
      <c r="J4" s="107" t="s">
        <v>545</v>
      </c>
      <c r="K4" s="90" t="s">
        <v>547</v>
      </c>
      <c r="L4" s="91" t="s">
        <v>728</v>
      </c>
    </row>
    <row r="5" spans="1:12" ht="16.5" customHeight="1">
      <c r="B5" s="130"/>
      <c r="C5" s="92" t="s">
        <v>1275</v>
      </c>
      <c r="D5" s="112">
        <v>160</v>
      </c>
      <c r="E5" s="114">
        <f t="shared" ref="E5:E21" si="0">ROUNDDOWN(D5/4,0)</f>
        <v>40</v>
      </c>
      <c r="F5" s="131"/>
      <c r="H5" s="130"/>
      <c r="I5" s="92" t="s">
        <v>1278</v>
      </c>
      <c r="J5" s="112">
        <v>160</v>
      </c>
      <c r="K5" s="114">
        <f t="shared" ref="K5:K21" si="1">ROUNDDOWN(J5/4,0)</f>
        <v>40</v>
      </c>
      <c r="L5" s="131"/>
    </row>
    <row r="6" spans="1:12" ht="16.5" customHeight="1">
      <c r="B6" s="130"/>
      <c r="C6" s="92" t="s">
        <v>1277</v>
      </c>
      <c r="D6" s="112">
        <v>160</v>
      </c>
      <c r="E6" s="114">
        <f t="shared" si="0"/>
        <v>40</v>
      </c>
      <c r="F6" s="131"/>
      <c r="H6" s="130"/>
      <c r="I6" s="92" t="s">
        <v>1280</v>
      </c>
      <c r="J6" s="112">
        <v>160</v>
      </c>
      <c r="K6" s="114">
        <f t="shared" si="1"/>
        <v>40</v>
      </c>
      <c r="L6" s="131"/>
    </row>
    <row r="7" spans="1:12" ht="16.5" customHeight="1">
      <c r="B7" s="130"/>
      <c r="C7" s="92" t="s">
        <v>1279</v>
      </c>
      <c r="D7" s="112">
        <v>160</v>
      </c>
      <c r="E7" s="114">
        <f t="shared" si="0"/>
        <v>40</v>
      </c>
      <c r="F7" s="131"/>
      <c r="H7" s="130"/>
      <c r="I7" s="92" t="s">
        <v>1282</v>
      </c>
      <c r="J7" s="112">
        <v>160</v>
      </c>
      <c r="K7" s="114">
        <f t="shared" si="1"/>
        <v>40</v>
      </c>
      <c r="L7" s="131"/>
    </row>
    <row r="8" spans="1:12" ht="16.5" customHeight="1">
      <c r="B8" s="130"/>
      <c r="C8" s="92" t="s">
        <v>1281</v>
      </c>
      <c r="D8" s="112">
        <v>160</v>
      </c>
      <c r="E8" s="114">
        <f t="shared" si="0"/>
        <v>40</v>
      </c>
      <c r="F8" s="131"/>
      <c r="H8" s="130"/>
      <c r="I8" s="92" t="s">
        <v>1284</v>
      </c>
      <c r="J8" s="112">
        <v>3200</v>
      </c>
      <c r="K8" s="114">
        <f t="shared" si="1"/>
        <v>800</v>
      </c>
      <c r="L8" s="137" t="s">
        <v>2574</v>
      </c>
    </row>
    <row r="9" spans="1:12" ht="16.5" customHeight="1">
      <c r="B9" s="130"/>
      <c r="C9" s="92" t="s">
        <v>1283</v>
      </c>
      <c r="D9" s="112">
        <v>160</v>
      </c>
      <c r="E9" s="114">
        <f t="shared" si="0"/>
        <v>40</v>
      </c>
      <c r="F9" s="131"/>
      <c r="H9" s="130"/>
      <c r="I9" s="92" t="s">
        <v>1286</v>
      </c>
      <c r="J9" s="112">
        <v>160</v>
      </c>
      <c r="K9" s="114">
        <f t="shared" si="1"/>
        <v>40</v>
      </c>
      <c r="L9" s="131"/>
    </row>
    <row r="10" spans="1:12" ht="16.5" customHeight="1">
      <c r="B10" s="130"/>
      <c r="C10" s="92" t="s">
        <v>1285</v>
      </c>
      <c r="D10" s="112">
        <v>160</v>
      </c>
      <c r="E10" s="114">
        <f t="shared" si="0"/>
        <v>40</v>
      </c>
      <c r="F10" s="131"/>
      <c r="H10" s="130"/>
      <c r="I10" s="92" t="s">
        <v>1288</v>
      </c>
      <c r="J10" s="112">
        <v>160</v>
      </c>
      <c r="K10" s="114">
        <f t="shared" si="1"/>
        <v>40</v>
      </c>
      <c r="L10" s="131"/>
    </row>
    <row r="11" spans="1:12" ht="16.5" customHeight="1">
      <c r="B11" s="130"/>
      <c r="C11" s="92" t="s">
        <v>1287</v>
      </c>
      <c r="D11" s="112">
        <v>160</v>
      </c>
      <c r="E11" s="114">
        <f t="shared" si="0"/>
        <v>40</v>
      </c>
      <c r="F11" s="131"/>
      <c r="H11" s="130"/>
      <c r="I11" s="92" t="s">
        <v>1290</v>
      </c>
      <c r="J11" s="112">
        <v>160</v>
      </c>
      <c r="K11" s="114">
        <f t="shared" si="1"/>
        <v>40</v>
      </c>
      <c r="L11" s="131"/>
    </row>
    <row r="12" spans="1:12" ht="16.5" customHeight="1">
      <c r="B12" s="130"/>
      <c r="C12" s="92" t="s">
        <v>1289</v>
      </c>
      <c r="D12" s="112">
        <v>160</v>
      </c>
      <c r="E12" s="114">
        <f t="shared" si="0"/>
        <v>40</v>
      </c>
      <c r="F12" s="131"/>
      <c r="H12" s="130"/>
      <c r="I12" s="92" t="s">
        <v>1292</v>
      </c>
      <c r="J12" s="112">
        <v>160</v>
      </c>
      <c r="K12" s="114">
        <f t="shared" si="1"/>
        <v>40</v>
      </c>
      <c r="L12" s="131"/>
    </row>
    <row r="13" spans="1:12" ht="16.5" customHeight="1">
      <c r="B13" s="130"/>
      <c r="C13" s="92" t="s">
        <v>1291</v>
      </c>
      <c r="D13" s="112">
        <v>160</v>
      </c>
      <c r="E13" s="114">
        <f t="shared" si="0"/>
        <v>40</v>
      </c>
      <c r="F13" s="131"/>
      <c r="H13" s="130"/>
      <c r="I13" s="92" t="s">
        <v>1294</v>
      </c>
      <c r="J13" s="112">
        <v>3200</v>
      </c>
      <c r="K13" s="114">
        <f t="shared" si="1"/>
        <v>800</v>
      </c>
      <c r="L13" s="137" t="s">
        <v>2573</v>
      </c>
    </row>
    <row r="14" spans="1:12" ht="16.5" customHeight="1">
      <c r="B14" s="130"/>
      <c r="C14" s="92" t="s">
        <v>1293</v>
      </c>
      <c r="D14" s="112">
        <v>160</v>
      </c>
      <c r="E14" s="114">
        <f t="shared" si="0"/>
        <v>40</v>
      </c>
      <c r="F14" s="131"/>
      <c r="H14" s="130"/>
      <c r="I14" s="92" t="s">
        <v>1296</v>
      </c>
      <c r="J14" s="112">
        <v>3200</v>
      </c>
      <c r="K14" s="114">
        <f t="shared" si="1"/>
        <v>800</v>
      </c>
      <c r="L14" s="138" t="s">
        <v>2562</v>
      </c>
    </row>
    <row r="15" spans="1:12" ht="16.5" customHeight="1">
      <c r="B15" s="130"/>
      <c r="C15" s="92" t="s">
        <v>1295</v>
      </c>
      <c r="D15" s="112">
        <v>160</v>
      </c>
      <c r="E15" s="114">
        <f t="shared" si="0"/>
        <v>40</v>
      </c>
      <c r="F15" s="131"/>
      <c r="H15" s="130"/>
      <c r="I15" s="92" t="s">
        <v>1298</v>
      </c>
      <c r="J15" s="112">
        <v>160</v>
      </c>
      <c r="K15" s="114">
        <f t="shared" si="1"/>
        <v>40</v>
      </c>
      <c r="L15" s="131"/>
    </row>
    <row r="16" spans="1:12" ht="16.5" customHeight="1">
      <c r="B16" s="130"/>
      <c r="C16" s="92" t="s">
        <v>1297</v>
      </c>
      <c r="D16" s="112">
        <v>160</v>
      </c>
      <c r="E16" s="114">
        <f t="shared" si="0"/>
        <v>40</v>
      </c>
      <c r="F16" s="131"/>
      <c r="H16" s="130"/>
      <c r="I16" s="92" t="s">
        <v>1300</v>
      </c>
      <c r="J16" s="112">
        <v>160</v>
      </c>
      <c r="K16" s="114">
        <f t="shared" si="1"/>
        <v>40</v>
      </c>
      <c r="L16" s="131"/>
    </row>
    <row r="17" spans="1:12" ht="16.5" customHeight="1">
      <c r="B17" s="130"/>
      <c r="C17" s="92" t="s">
        <v>1299</v>
      </c>
      <c r="D17" s="112">
        <v>160</v>
      </c>
      <c r="E17" s="114">
        <f t="shared" si="0"/>
        <v>40</v>
      </c>
      <c r="F17" s="131"/>
      <c r="H17" s="130"/>
      <c r="I17" s="92" t="s">
        <v>1302</v>
      </c>
      <c r="J17" s="112">
        <v>160</v>
      </c>
      <c r="K17" s="114">
        <f t="shared" si="1"/>
        <v>40</v>
      </c>
      <c r="L17" s="131"/>
    </row>
    <row r="18" spans="1:12" ht="16.5" customHeight="1">
      <c r="B18" s="130"/>
      <c r="C18" s="92" t="s">
        <v>1301</v>
      </c>
      <c r="D18" s="112">
        <v>160</v>
      </c>
      <c r="E18" s="114">
        <f t="shared" si="0"/>
        <v>40</v>
      </c>
      <c r="F18" s="131"/>
      <c r="H18" s="130"/>
      <c r="I18" s="92" t="s">
        <v>1304</v>
      </c>
      <c r="J18" s="112">
        <v>160</v>
      </c>
      <c r="K18" s="114">
        <f t="shared" si="1"/>
        <v>40</v>
      </c>
      <c r="L18" s="131"/>
    </row>
    <row r="19" spans="1:12" ht="16.5" customHeight="1">
      <c r="B19" s="130"/>
      <c r="C19" s="92" t="s">
        <v>1303</v>
      </c>
      <c r="D19" s="112">
        <v>160</v>
      </c>
      <c r="E19" s="114">
        <f t="shared" si="0"/>
        <v>40</v>
      </c>
      <c r="F19" s="131"/>
      <c r="H19" s="130"/>
      <c r="I19" s="92" t="s">
        <v>1306</v>
      </c>
      <c r="J19" s="112">
        <v>160</v>
      </c>
      <c r="K19" s="114">
        <f t="shared" si="1"/>
        <v>40</v>
      </c>
      <c r="L19" s="131"/>
    </row>
    <row r="20" spans="1:12" ht="16.5" customHeight="1">
      <c r="B20" s="130"/>
      <c r="C20" s="92" t="s">
        <v>1305</v>
      </c>
      <c r="D20" s="112">
        <v>160</v>
      </c>
      <c r="E20" s="114">
        <f t="shared" si="0"/>
        <v>40</v>
      </c>
      <c r="F20" s="131"/>
      <c r="H20" s="130"/>
      <c r="I20" s="92" t="s">
        <v>2584</v>
      </c>
      <c r="J20" s="112">
        <v>3200</v>
      </c>
      <c r="K20" s="114">
        <f t="shared" si="1"/>
        <v>800</v>
      </c>
      <c r="L20" s="137" t="s">
        <v>2561</v>
      </c>
    </row>
    <row r="21" spans="1:12" ht="16.5" customHeight="1">
      <c r="B21" s="133"/>
      <c r="C21" s="93" t="s">
        <v>1276</v>
      </c>
      <c r="D21" s="134">
        <v>160</v>
      </c>
      <c r="E21" s="135">
        <f t="shared" si="0"/>
        <v>40</v>
      </c>
      <c r="F21" s="136"/>
      <c r="H21" s="133"/>
      <c r="I21" s="93" t="s">
        <v>2585</v>
      </c>
      <c r="J21" s="134">
        <v>250</v>
      </c>
      <c r="K21" s="135">
        <f t="shared" si="1"/>
        <v>62</v>
      </c>
      <c r="L21" s="136" t="s">
        <v>2589</v>
      </c>
    </row>
    <row r="23" spans="1:12" ht="16.5" customHeight="1">
      <c r="A23" s="102" t="s">
        <v>3678</v>
      </c>
      <c r="B23"/>
    </row>
    <row r="24" spans="1:12" ht="16.5" customHeight="1" thickBot="1">
      <c r="B24"/>
    </row>
    <row r="25" spans="1:12" ht="16.5" customHeight="1">
      <c r="B25"/>
      <c r="C25" s="143" t="s">
        <v>2387</v>
      </c>
      <c r="D25" s="301" t="s">
        <v>545</v>
      </c>
      <c r="E25" s="302" t="s">
        <v>547</v>
      </c>
      <c r="F25" s="129" t="s">
        <v>728</v>
      </c>
    </row>
    <row r="26" spans="1:12" ht="16.5" customHeight="1" thickBot="1">
      <c r="B26"/>
      <c r="C26" s="303" t="s">
        <v>3679</v>
      </c>
      <c r="D26" s="304">
        <v>160</v>
      </c>
      <c r="E26" s="305">
        <f t="shared" ref="E26" si="2">ROUNDDOWN(D26/4,0)</f>
        <v>40</v>
      </c>
      <c r="F26" s="306" t="s">
        <v>3680</v>
      </c>
    </row>
    <row r="27" spans="1:12" ht="16.5" customHeight="1">
      <c r="B27"/>
    </row>
    <row r="28" spans="1:12" ht="16.5" customHeight="1">
      <c r="B28"/>
    </row>
    <row r="29" spans="1:12" ht="16.5" customHeight="1">
      <c r="B29"/>
    </row>
    <row r="30" spans="1:12" ht="16.5" customHeight="1">
      <c r="B30"/>
    </row>
    <row r="31" spans="1:12" ht="16.5" customHeight="1">
      <c r="B31"/>
    </row>
    <row r="32" spans="1:12" ht="16.5" customHeight="1">
      <c r="B32"/>
    </row>
    <row r="33" spans="2:2" ht="16.5" customHeight="1">
      <c r="B33"/>
    </row>
    <row r="34" spans="2:2" ht="16.5" customHeight="1">
      <c r="B34"/>
    </row>
    <row r="35" spans="2:2" ht="16.5" customHeight="1">
      <c r="B35"/>
    </row>
    <row r="36" spans="2:2" ht="16.5" customHeight="1">
      <c r="B36"/>
    </row>
    <row r="37" spans="2:2" ht="16.5" customHeight="1">
      <c r="B37"/>
    </row>
    <row r="38" spans="2:2" ht="16.5" customHeight="1">
      <c r="B38"/>
    </row>
    <row r="39" spans="2:2" ht="16.5" customHeight="1">
      <c r="B39"/>
    </row>
    <row r="40" spans="2:2" ht="16.5" customHeight="1">
      <c r="B40"/>
    </row>
    <row r="41" spans="2:2" ht="16.5" customHeight="1">
      <c r="B41"/>
    </row>
    <row r="42" spans="2:2" ht="16.5" customHeight="1">
      <c r="B42"/>
    </row>
  </sheetData>
  <phoneticPr fontId="3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workbookViewId="0">
      <selection activeCell="A2" sqref="A2"/>
    </sheetView>
  </sheetViews>
  <sheetFormatPr defaultRowHeight="16.5" customHeight="1"/>
  <cols>
    <col min="1" max="1" width="5.125" customWidth="1"/>
    <col min="2" max="2" width="8.125" customWidth="1"/>
    <col min="3" max="3" width="20.375" customWidth="1"/>
    <col min="4" max="4" width="27.125" style="38" customWidth="1"/>
    <col min="5" max="5" width="5.25" style="38" customWidth="1"/>
    <col min="6" max="6" width="8.125" style="38" customWidth="1"/>
    <col min="7" max="7" width="20.375" customWidth="1"/>
    <col min="8" max="8" width="27.125" customWidth="1"/>
  </cols>
  <sheetData>
    <row r="1" spans="1:8" ht="16.5" customHeight="1">
      <c r="A1" s="1" t="s">
        <v>1307</v>
      </c>
    </row>
    <row r="2" spans="1:8" ht="16.5" customHeight="1">
      <c r="A2" s="1"/>
    </row>
    <row r="3" spans="1:8" ht="16.5" customHeight="1">
      <c r="A3" s="102" t="s">
        <v>2607</v>
      </c>
    </row>
    <row r="4" spans="1:8" ht="16.5" customHeight="1">
      <c r="E4"/>
      <c r="F4"/>
    </row>
    <row r="5" spans="1:8" ht="16.5" customHeight="1">
      <c r="B5" s="88" t="s">
        <v>1381</v>
      </c>
      <c r="C5" s="89" t="s">
        <v>2</v>
      </c>
      <c r="D5" s="91" t="s">
        <v>728</v>
      </c>
      <c r="E5"/>
      <c r="F5" s="88" t="s">
        <v>529</v>
      </c>
      <c r="G5" s="89" t="s">
        <v>2</v>
      </c>
      <c r="H5" s="91" t="s">
        <v>728</v>
      </c>
    </row>
    <row r="6" spans="1:8" ht="16.5" customHeight="1">
      <c r="B6" s="103"/>
      <c r="C6" s="121" t="s">
        <v>1308</v>
      </c>
      <c r="D6" s="18"/>
      <c r="E6"/>
      <c r="F6" s="50"/>
      <c r="G6" s="121" t="s">
        <v>1340</v>
      </c>
      <c r="H6" s="37"/>
    </row>
    <row r="7" spans="1:8" ht="16.5" customHeight="1">
      <c r="B7" s="103"/>
      <c r="C7" s="121" t="s">
        <v>1309</v>
      </c>
      <c r="D7" s="18"/>
      <c r="E7"/>
      <c r="F7" s="50"/>
      <c r="G7" s="121" t="s">
        <v>1341</v>
      </c>
      <c r="H7" s="37"/>
    </row>
    <row r="8" spans="1:8" ht="16.5" customHeight="1">
      <c r="B8" s="103"/>
      <c r="C8" s="121" t="s">
        <v>1310</v>
      </c>
      <c r="D8" s="18"/>
      <c r="E8"/>
      <c r="F8" s="50"/>
      <c r="G8" s="121" t="s">
        <v>1342</v>
      </c>
      <c r="H8" s="37"/>
    </row>
    <row r="9" spans="1:8" ht="16.5" customHeight="1">
      <c r="B9" s="103"/>
      <c r="C9" s="121" t="s">
        <v>1311</v>
      </c>
      <c r="D9" s="18"/>
      <c r="E9"/>
      <c r="F9" s="50"/>
      <c r="G9" s="121" t="s">
        <v>1343</v>
      </c>
      <c r="H9" s="37"/>
    </row>
    <row r="10" spans="1:8" ht="16.5" customHeight="1">
      <c r="B10" s="103"/>
      <c r="C10" s="121" t="s">
        <v>1312</v>
      </c>
      <c r="D10" s="18"/>
      <c r="E10"/>
      <c r="F10" s="50"/>
      <c r="G10" s="121" t="s">
        <v>1344</v>
      </c>
      <c r="H10" s="37"/>
    </row>
    <row r="11" spans="1:8" ht="16.5" customHeight="1">
      <c r="B11" s="103"/>
      <c r="C11" s="121" t="s">
        <v>1313</v>
      </c>
      <c r="D11" s="18"/>
      <c r="E11"/>
      <c r="F11" s="50"/>
      <c r="G11" s="121" t="s">
        <v>1345</v>
      </c>
      <c r="H11" s="37"/>
    </row>
    <row r="12" spans="1:8" ht="16.5" customHeight="1">
      <c r="B12" s="103"/>
      <c r="C12" s="121" t="s">
        <v>1314</v>
      </c>
      <c r="D12" s="18"/>
      <c r="E12"/>
      <c r="F12" s="50"/>
      <c r="G12" s="121" t="s">
        <v>1346</v>
      </c>
      <c r="H12" s="37"/>
    </row>
    <row r="13" spans="1:8" ht="16.5" customHeight="1">
      <c r="B13" s="103"/>
      <c r="C13" s="121" t="s">
        <v>1315</v>
      </c>
      <c r="D13" s="18"/>
      <c r="E13"/>
      <c r="F13" s="50"/>
      <c r="G13" s="121" t="s">
        <v>1347</v>
      </c>
      <c r="H13" s="37"/>
    </row>
    <row r="14" spans="1:8" ht="16.5" customHeight="1">
      <c r="B14" s="103"/>
      <c r="C14" s="121" t="s">
        <v>1316</v>
      </c>
      <c r="D14" s="18"/>
      <c r="E14"/>
      <c r="F14" s="50"/>
      <c r="G14" s="121" t="s">
        <v>1348</v>
      </c>
      <c r="H14" s="37"/>
    </row>
    <row r="15" spans="1:8" ht="16.5" customHeight="1">
      <c r="B15" s="103"/>
      <c r="C15" s="121" t="s">
        <v>1317</v>
      </c>
      <c r="D15" s="18"/>
      <c r="E15"/>
      <c r="F15" s="50"/>
      <c r="G15" s="121" t="s">
        <v>1349</v>
      </c>
      <c r="H15" s="37"/>
    </row>
    <row r="16" spans="1:8" ht="16.5" customHeight="1">
      <c r="B16" s="103"/>
      <c r="C16" s="121" t="s">
        <v>1318</v>
      </c>
      <c r="D16" s="18"/>
      <c r="E16"/>
      <c r="F16" s="50"/>
      <c r="G16" s="121" t="s">
        <v>1350</v>
      </c>
      <c r="H16" s="37"/>
    </row>
    <row r="17" spans="2:8" ht="16.5" customHeight="1">
      <c r="B17" s="103"/>
      <c r="C17" s="121" t="s">
        <v>1319</v>
      </c>
      <c r="D17" s="18"/>
      <c r="E17"/>
      <c r="F17" s="50"/>
      <c r="G17" s="121" t="s">
        <v>1351</v>
      </c>
      <c r="H17" s="37"/>
    </row>
    <row r="18" spans="2:8" ht="16.5" customHeight="1">
      <c r="B18" s="103"/>
      <c r="C18" s="121" t="s">
        <v>1320</v>
      </c>
      <c r="D18" s="18"/>
      <c r="E18"/>
      <c r="F18" s="50"/>
      <c r="G18" s="121" t="s">
        <v>1352</v>
      </c>
      <c r="H18" s="37"/>
    </row>
    <row r="19" spans="2:8" ht="16.5" customHeight="1">
      <c r="B19" s="103"/>
      <c r="C19" s="121" t="s">
        <v>1321</v>
      </c>
      <c r="D19" s="18"/>
      <c r="E19"/>
      <c r="F19" s="50"/>
      <c r="G19" s="121" t="s">
        <v>1353</v>
      </c>
      <c r="H19" s="37"/>
    </row>
    <row r="20" spans="2:8" ht="16.5" customHeight="1">
      <c r="B20" s="103"/>
      <c r="C20" s="121" t="s">
        <v>1322</v>
      </c>
      <c r="D20" s="18"/>
      <c r="E20"/>
      <c r="F20" s="50"/>
      <c r="G20" s="121" t="s">
        <v>1354</v>
      </c>
      <c r="H20" s="37"/>
    </row>
    <row r="21" spans="2:8" ht="16.5" customHeight="1">
      <c r="B21" s="103"/>
      <c r="C21" s="121" t="s">
        <v>2592</v>
      </c>
      <c r="D21" s="18"/>
      <c r="E21"/>
      <c r="F21" s="50"/>
      <c r="G21" s="121" t="s">
        <v>1355</v>
      </c>
      <c r="H21" s="37"/>
    </row>
    <row r="22" spans="2:8" ht="16.5" customHeight="1">
      <c r="B22" s="103"/>
      <c r="C22" s="121" t="s">
        <v>1325</v>
      </c>
      <c r="D22" s="18"/>
      <c r="E22"/>
      <c r="F22" s="50"/>
      <c r="G22" s="121" t="s">
        <v>1356</v>
      </c>
      <c r="H22" s="37"/>
    </row>
    <row r="23" spans="2:8" ht="16.5" customHeight="1">
      <c r="B23" s="103"/>
      <c r="C23" s="121" t="s">
        <v>1326</v>
      </c>
      <c r="D23" s="18"/>
      <c r="E23"/>
      <c r="F23" s="50"/>
      <c r="G23" s="121" t="s">
        <v>1357</v>
      </c>
      <c r="H23" s="37"/>
    </row>
    <row r="24" spans="2:8" ht="16.5" customHeight="1">
      <c r="B24" s="103"/>
      <c r="C24" s="121" t="s">
        <v>1327</v>
      </c>
      <c r="D24" s="18"/>
      <c r="E24"/>
      <c r="F24" s="50"/>
      <c r="G24" s="121" t="s">
        <v>1358</v>
      </c>
      <c r="H24" s="37"/>
    </row>
    <row r="25" spans="2:8" ht="16.5" customHeight="1">
      <c r="B25" s="103"/>
      <c r="C25" s="121" t="s">
        <v>1328</v>
      </c>
      <c r="D25" s="18"/>
      <c r="E25"/>
      <c r="F25" s="50"/>
      <c r="G25" s="121" t="s">
        <v>1359</v>
      </c>
      <c r="H25" s="37"/>
    </row>
    <row r="26" spans="2:8" ht="16.5" customHeight="1">
      <c r="B26" s="103"/>
      <c r="C26" s="121" t="s">
        <v>1329</v>
      </c>
      <c r="D26" s="18"/>
      <c r="E26"/>
      <c r="F26" s="50"/>
      <c r="G26" s="121" t="s">
        <v>1360</v>
      </c>
      <c r="H26" s="37"/>
    </row>
    <row r="27" spans="2:8" ht="16.5" customHeight="1">
      <c r="B27" s="103"/>
      <c r="C27" s="121" t="s">
        <v>2593</v>
      </c>
      <c r="D27" s="139" t="s">
        <v>2608</v>
      </c>
      <c r="E27"/>
      <c r="F27" s="50"/>
      <c r="G27" s="121" t="s">
        <v>1361</v>
      </c>
      <c r="H27" s="37"/>
    </row>
    <row r="28" spans="2:8" ht="16.5" customHeight="1">
      <c r="B28" s="103"/>
      <c r="C28" s="121" t="s">
        <v>1335</v>
      </c>
      <c r="D28" s="18"/>
      <c r="E28"/>
      <c r="F28" s="50"/>
      <c r="G28" s="121" t="s">
        <v>1362</v>
      </c>
      <c r="H28" s="37"/>
    </row>
    <row r="29" spans="2:8" ht="16.5" customHeight="1">
      <c r="B29" s="103"/>
      <c r="C29" s="121" t="s">
        <v>1336</v>
      </c>
      <c r="D29" s="18"/>
      <c r="E29"/>
      <c r="F29" s="50"/>
      <c r="G29" s="121" t="s">
        <v>1363</v>
      </c>
      <c r="H29" s="37"/>
    </row>
    <row r="30" spans="2:8" ht="16.5" customHeight="1">
      <c r="B30" s="103"/>
      <c r="C30" s="121" t="s">
        <v>1337</v>
      </c>
      <c r="D30" s="18"/>
      <c r="E30"/>
      <c r="F30" s="50"/>
      <c r="G30" s="121" t="s">
        <v>1364</v>
      </c>
      <c r="H30" s="37"/>
    </row>
    <row r="31" spans="2:8" ht="16.5" customHeight="1">
      <c r="B31" s="103"/>
      <c r="C31" s="121" t="s">
        <v>1338</v>
      </c>
      <c r="D31" s="18"/>
      <c r="E31"/>
      <c r="F31" s="50"/>
      <c r="G31" s="121" t="s">
        <v>1365</v>
      </c>
      <c r="H31" s="37"/>
    </row>
    <row r="32" spans="2:8" ht="16.5" customHeight="1">
      <c r="B32" s="104"/>
      <c r="C32" s="122" t="s">
        <v>1339</v>
      </c>
      <c r="D32" s="141"/>
      <c r="E32"/>
      <c r="F32" s="140"/>
      <c r="G32" s="122" t="s">
        <v>1366</v>
      </c>
      <c r="H32" s="142"/>
    </row>
    <row r="33" spans="1:8" ht="16.5" customHeight="1">
      <c r="E33"/>
      <c r="F33"/>
    </row>
    <row r="34" spans="1:8" ht="16.5" customHeight="1" thickBot="1">
      <c r="A34" s="102" t="s">
        <v>2599</v>
      </c>
      <c r="E34"/>
      <c r="F34"/>
    </row>
    <row r="35" spans="1:8" ht="16.5" customHeight="1">
      <c r="C35" s="143" t="s">
        <v>2</v>
      </c>
      <c r="D35" s="129" t="s">
        <v>548</v>
      </c>
      <c r="E35"/>
      <c r="F35"/>
      <c r="G35" s="143" t="s">
        <v>2</v>
      </c>
      <c r="H35" s="129" t="s">
        <v>548</v>
      </c>
    </row>
    <row r="36" spans="1:8" ht="16.5" customHeight="1">
      <c r="C36" s="144" t="s">
        <v>1323</v>
      </c>
      <c r="D36" s="46" t="s">
        <v>2591</v>
      </c>
      <c r="E36"/>
      <c r="F36"/>
      <c r="G36" s="144" t="s">
        <v>1333</v>
      </c>
      <c r="H36" s="46" t="s">
        <v>2602</v>
      </c>
    </row>
    <row r="37" spans="1:8" ht="16.5" customHeight="1">
      <c r="C37" s="144" t="s">
        <v>1324</v>
      </c>
      <c r="D37" s="46" t="s">
        <v>2600</v>
      </c>
      <c r="E37"/>
      <c r="F37"/>
      <c r="G37" s="144" t="s">
        <v>1334</v>
      </c>
      <c r="H37" s="46" t="s">
        <v>2603</v>
      </c>
    </row>
    <row r="38" spans="1:8" ht="16.5" customHeight="1">
      <c r="C38" s="144" t="s">
        <v>1330</v>
      </c>
      <c r="D38" s="46" t="s">
        <v>2601</v>
      </c>
      <c r="E38"/>
      <c r="F38"/>
      <c r="G38" s="144" t="s">
        <v>2594</v>
      </c>
      <c r="H38" s="46" t="s">
        <v>2604</v>
      </c>
    </row>
    <row r="39" spans="1:8" ht="16.5" customHeight="1">
      <c r="C39" s="144" t="s">
        <v>1331</v>
      </c>
      <c r="D39" s="46" t="s">
        <v>2597</v>
      </c>
      <c r="E39"/>
      <c r="F39"/>
      <c r="G39" s="144" t="s">
        <v>2595</v>
      </c>
      <c r="H39" s="46" t="s">
        <v>2606</v>
      </c>
    </row>
    <row r="40" spans="1:8" ht="16.5" customHeight="1" thickBot="1">
      <c r="C40" s="145" t="s">
        <v>1332</v>
      </c>
      <c r="D40" s="47" t="s">
        <v>2598</v>
      </c>
      <c r="E40"/>
      <c r="F40"/>
      <c r="G40" s="145" t="s">
        <v>2596</v>
      </c>
      <c r="H40" s="47" t="s">
        <v>2605</v>
      </c>
    </row>
    <row r="41" spans="1:8" ht="16.5" customHeight="1">
      <c r="E41"/>
      <c r="F41"/>
    </row>
  </sheetData>
  <phoneticPr fontId="4"/>
  <pageMargins left="0.7" right="0.7" top="0.75" bottom="0.75" header="0.3" footer="0.3"/>
  <tableParts count="2">
    <tablePart r:id="rId1"/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R49"/>
  <sheetViews>
    <sheetView workbookViewId="0">
      <selection activeCell="A2" sqref="A2"/>
    </sheetView>
  </sheetViews>
  <sheetFormatPr defaultRowHeight="16.5" customHeight="1"/>
  <cols>
    <col min="1" max="1" width="2.625" customWidth="1"/>
    <col min="2" max="2" width="8.375" customWidth="1"/>
    <col min="3" max="3" width="7.125" customWidth="1"/>
    <col min="4" max="4" width="20.625" customWidth="1"/>
    <col min="5" max="6" width="7.375" customWidth="1"/>
    <col min="7" max="7" width="3.625" customWidth="1"/>
    <col min="9" max="9" width="7.125" customWidth="1"/>
    <col min="10" max="10" width="20.625" customWidth="1"/>
    <col min="11" max="12" width="7.375" customWidth="1"/>
    <col min="13" max="13" width="3.625" customWidth="1"/>
    <col min="15" max="15" width="7.125" customWidth="1"/>
    <col min="16" max="16" width="21.875" bestFit="1" customWidth="1"/>
    <col min="17" max="17" width="7.375" customWidth="1"/>
    <col min="18" max="18" width="7.5" customWidth="1"/>
  </cols>
  <sheetData>
    <row r="1" spans="1:18" ht="16.5" customHeight="1">
      <c r="A1" s="1" t="s">
        <v>1367</v>
      </c>
      <c r="D1" s="8"/>
    </row>
    <row r="2" spans="1:18" ht="16.5" customHeight="1">
      <c r="C2" s="11"/>
      <c r="D2" s="8"/>
      <c r="I2" s="11"/>
      <c r="O2" s="11"/>
    </row>
    <row r="3" spans="1:18" ht="16.5" customHeight="1">
      <c r="A3" s="102" t="s">
        <v>2895</v>
      </c>
      <c r="C3" s="11"/>
      <c r="D3" s="8"/>
      <c r="I3" s="11"/>
      <c r="O3" s="11"/>
    </row>
    <row r="4" spans="1:18" ht="16.5" customHeight="1" thickBot="1">
      <c r="C4" s="11"/>
      <c r="D4" s="8"/>
      <c r="I4" s="11"/>
      <c r="O4" s="11"/>
    </row>
    <row r="5" spans="1:18" ht="16.5" customHeight="1" thickBot="1">
      <c r="B5" s="153" t="s">
        <v>1368</v>
      </c>
      <c r="C5" s="154" t="s">
        <v>1381</v>
      </c>
      <c r="D5" s="154" t="s">
        <v>2</v>
      </c>
      <c r="E5" s="154" t="s">
        <v>2611</v>
      </c>
      <c r="F5" s="155" t="s">
        <v>2612</v>
      </c>
      <c r="H5" s="173" t="s">
        <v>1368</v>
      </c>
      <c r="I5" s="174" t="s">
        <v>1381</v>
      </c>
      <c r="J5" s="174" t="s">
        <v>2</v>
      </c>
      <c r="K5" s="174" t="s">
        <v>2611</v>
      </c>
      <c r="L5" s="175" t="s">
        <v>2612</v>
      </c>
      <c r="N5" s="173" t="s">
        <v>1368</v>
      </c>
      <c r="O5" s="174" t="s">
        <v>1381</v>
      </c>
      <c r="P5" s="174" t="s">
        <v>1494</v>
      </c>
      <c r="Q5" s="174" t="s">
        <v>2611</v>
      </c>
      <c r="R5" s="175" t="s">
        <v>2612</v>
      </c>
    </row>
    <row r="6" spans="1:18" ht="16.5" customHeight="1">
      <c r="B6" s="432" t="s">
        <v>1369</v>
      </c>
      <c r="C6" s="146"/>
      <c r="D6" s="182" t="s">
        <v>1382</v>
      </c>
      <c r="E6" s="436" t="s">
        <v>2908</v>
      </c>
      <c r="F6" s="440" t="s">
        <v>2908</v>
      </c>
      <c r="H6" s="432" t="s">
        <v>1383</v>
      </c>
      <c r="I6" s="146"/>
      <c r="J6" s="182" t="s">
        <v>1438</v>
      </c>
      <c r="K6" s="436" t="s">
        <v>2908</v>
      </c>
      <c r="L6" s="441" t="s">
        <v>2909</v>
      </c>
      <c r="M6" s="17"/>
      <c r="N6" s="432" t="s">
        <v>1439</v>
      </c>
      <c r="O6" s="146"/>
      <c r="P6" s="182" t="s">
        <v>1495</v>
      </c>
      <c r="Q6" s="443" t="s">
        <v>1410</v>
      </c>
      <c r="R6" s="449" t="s">
        <v>1410</v>
      </c>
    </row>
    <row r="7" spans="1:18" ht="16.5" customHeight="1" thickBot="1">
      <c r="B7" s="433"/>
      <c r="C7" s="53"/>
      <c r="D7" s="77" t="s">
        <v>1384</v>
      </c>
      <c r="E7" s="437"/>
      <c r="F7" s="427"/>
      <c r="H7" s="433"/>
      <c r="I7" s="53"/>
      <c r="J7" s="77" t="s">
        <v>1440</v>
      </c>
      <c r="K7" s="437"/>
      <c r="L7" s="427"/>
      <c r="M7" s="17"/>
      <c r="N7" s="434"/>
      <c r="O7" s="147"/>
      <c r="P7" s="183" t="s">
        <v>1496</v>
      </c>
      <c r="Q7" s="438"/>
      <c r="R7" s="428"/>
    </row>
    <row r="8" spans="1:18" ht="16.5" customHeight="1">
      <c r="B8" s="433"/>
      <c r="C8" s="53"/>
      <c r="D8" s="77" t="s">
        <v>1385</v>
      </c>
      <c r="E8" s="437"/>
      <c r="F8" s="427"/>
      <c r="H8" s="433"/>
      <c r="I8" s="53"/>
      <c r="J8" s="77" t="s">
        <v>1441</v>
      </c>
      <c r="K8" s="437"/>
      <c r="L8" s="427"/>
      <c r="M8" s="17"/>
      <c r="N8" s="432" t="s">
        <v>1442</v>
      </c>
      <c r="O8" s="146"/>
      <c r="P8" s="184" t="s">
        <v>1497</v>
      </c>
      <c r="Q8" s="443" t="s">
        <v>1410</v>
      </c>
      <c r="R8" s="449" t="s">
        <v>1410</v>
      </c>
    </row>
    <row r="9" spans="1:18" ht="16.5" customHeight="1" thickBot="1">
      <c r="B9" s="434"/>
      <c r="C9" s="147"/>
      <c r="D9" s="183" t="s">
        <v>1386</v>
      </c>
      <c r="E9" s="438"/>
      <c r="F9" s="428"/>
      <c r="H9" s="434"/>
      <c r="I9" s="147"/>
      <c r="J9" s="183" t="s">
        <v>1443</v>
      </c>
      <c r="K9" s="438"/>
      <c r="L9" s="428"/>
      <c r="M9" s="17"/>
      <c r="N9" s="434"/>
      <c r="O9" s="147"/>
      <c r="P9" s="185" t="s">
        <v>1498</v>
      </c>
      <c r="Q9" s="438"/>
      <c r="R9" s="428"/>
    </row>
    <row r="10" spans="1:18" ht="16.5" customHeight="1">
      <c r="B10" s="432" t="s">
        <v>1370</v>
      </c>
      <c r="C10" s="146"/>
      <c r="D10" s="184" t="s">
        <v>1387</v>
      </c>
      <c r="E10" s="439" t="s">
        <v>2909</v>
      </c>
      <c r="F10" s="441" t="s">
        <v>2909</v>
      </c>
      <c r="H10" s="432" t="s">
        <v>1388</v>
      </c>
      <c r="I10" s="146"/>
      <c r="J10" s="184" t="s">
        <v>1444</v>
      </c>
      <c r="K10" s="442" t="s">
        <v>2906</v>
      </c>
      <c r="L10" s="450" t="s">
        <v>2906</v>
      </c>
      <c r="M10" s="17"/>
      <c r="N10" s="432" t="s">
        <v>1445</v>
      </c>
      <c r="O10" s="146"/>
      <c r="P10" s="182" t="s">
        <v>1499</v>
      </c>
      <c r="Q10" s="443" t="s">
        <v>1410</v>
      </c>
      <c r="R10" s="457" t="s">
        <v>2901</v>
      </c>
    </row>
    <row r="11" spans="1:18" ht="16.5" customHeight="1">
      <c r="B11" s="433"/>
      <c r="C11" s="53"/>
      <c r="D11" s="79" t="s">
        <v>1389</v>
      </c>
      <c r="E11" s="437"/>
      <c r="F11" s="427"/>
      <c r="H11" s="433"/>
      <c r="I11" s="53"/>
      <c r="J11" s="79" t="s">
        <v>1446</v>
      </c>
      <c r="K11" s="437"/>
      <c r="L11" s="427"/>
      <c r="M11" s="17"/>
      <c r="N11" s="433"/>
      <c r="O11" s="53"/>
      <c r="P11" s="77" t="s">
        <v>1500</v>
      </c>
      <c r="Q11" s="437"/>
      <c r="R11" s="458"/>
    </row>
    <row r="12" spans="1:18" ht="16.5" customHeight="1" thickBot="1">
      <c r="B12" s="433"/>
      <c r="C12" s="53"/>
      <c r="D12" s="79" t="s">
        <v>1390</v>
      </c>
      <c r="E12" s="437"/>
      <c r="F12" s="427"/>
      <c r="H12" s="434"/>
      <c r="I12" s="147"/>
      <c r="J12" s="185" t="s">
        <v>1447</v>
      </c>
      <c r="K12" s="438"/>
      <c r="L12" s="428"/>
      <c r="M12" s="17"/>
      <c r="N12" s="434"/>
      <c r="O12" s="147"/>
      <c r="P12" s="183" t="s">
        <v>1501</v>
      </c>
      <c r="Q12" s="438"/>
      <c r="R12" s="459"/>
    </row>
    <row r="13" spans="1:18" ht="16.5" customHeight="1">
      <c r="B13" s="433"/>
      <c r="C13" s="53"/>
      <c r="D13" s="79" t="s">
        <v>1391</v>
      </c>
      <c r="E13" s="437"/>
      <c r="F13" s="427"/>
      <c r="H13" s="432" t="s">
        <v>1392</v>
      </c>
      <c r="I13" s="146"/>
      <c r="J13" s="182" t="s">
        <v>1448</v>
      </c>
      <c r="K13" s="220" t="s">
        <v>2900</v>
      </c>
      <c r="L13" s="156" t="s">
        <v>1410</v>
      </c>
      <c r="M13" s="17"/>
      <c r="N13" s="432" t="s">
        <v>1449</v>
      </c>
      <c r="O13" s="146"/>
      <c r="P13" s="184" t="s">
        <v>1502</v>
      </c>
      <c r="Q13" s="443" t="s">
        <v>1410</v>
      </c>
      <c r="R13" s="449" t="s">
        <v>1410</v>
      </c>
    </row>
    <row r="14" spans="1:18" ht="16.5" customHeight="1" thickBot="1">
      <c r="B14" s="433"/>
      <c r="C14" s="53"/>
      <c r="D14" s="79" t="s">
        <v>1393</v>
      </c>
      <c r="E14" s="437"/>
      <c r="F14" s="427"/>
      <c r="H14" s="433"/>
      <c r="I14" s="53"/>
      <c r="J14" s="77" t="s">
        <v>1450</v>
      </c>
      <c r="K14" s="52" t="s">
        <v>1434</v>
      </c>
      <c r="L14" s="149" t="s">
        <v>1434</v>
      </c>
      <c r="M14" s="17"/>
      <c r="N14" s="434"/>
      <c r="O14" s="147"/>
      <c r="P14" s="185" t="s">
        <v>1503</v>
      </c>
      <c r="Q14" s="438"/>
      <c r="R14" s="428"/>
    </row>
    <row r="15" spans="1:18" ht="16.5" customHeight="1" thickBot="1">
      <c r="B15" s="434"/>
      <c r="C15" s="147"/>
      <c r="D15" s="185" t="s">
        <v>1394</v>
      </c>
      <c r="E15" s="438"/>
      <c r="F15" s="428"/>
      <c r="H15" s="434"/>
      <c r="I15" s="147"/>
      <c r="J15" s="183" t="s">
        <v>1451</v>
      </c>
      <c r="K15" s="221" t="s">
        <v>2900</v>
      </c>
      <c r="L15" s="158" t="s">
        <v>1410</v>
      </c>
      <c r="M15" s="17"/>
      <c r="N15" s="432" t="s">
        <v>1452</v>
      </c>
      <c r="O15" s="146"/>
      <c r="P15" s="182" t="s">
        <v>1504</v>
      </c>
      <c r="Q15" s="443" t="s">
        <v>1410</v>
      </c>
      <c r="R15" s="450" t="s">
        <v>2906</v>
      </c>
    </row>
    <row r="16" spans="1:18" ht="16.5" customHeight="1">
      <c r="B16" s="432" t="s">
        <v>1371</v>
      </c>
      <c r="C16" s="146"/>
      <c r="D16" s="182" t="s">
        <v>1395</v>
      </c>
      <c r="E16" s="439" t="s">
        <v>2909</v>
      </c>
      <c r="F16" s="441" t="s">
        <v>2909</v>
      </c>
      <c r="H16" s="432" t="s">
        <v>1396</v>
      </c>
      <c r="I16" s="146"/>
      <c r="J16" s="184" t="s">
        <v>1453</v>
      </c>
      <c r="K16" s="439" t="s">
        <v>2909</v>
      </c>
      <c r="L16" s="441" t="s">
        <v>2909</v>
      </c>
      <c r="M16" s="17"/>
      <c r="N16" s="433"/>
      <c r="O16" s="53"/>
      <c r="P16" s="77" t="s">
        <v>1505</v>
      </c>
      <c r="Q16" s="437"/>
      <c r="R16" s="427"/>
    </row>
    <row r="17" spans="2:18" ht="16.5" customHeight="1" thickBot="1">
      <c r="B17" s="434"/>
      <c r="C17" s="147"/>
      <c r="D17" s="183" t="s">
        <v>1397</v>
      </c>
      <c r="E17" s="438"/>
      <c r="F17" s="428"/>
      <c r="H17" s="433"/>
      <c r="I17" s="53"/>
      <c r="J17" s="79" t="s">
        <v>1454</v>
      </c>
      <c r="K17" s="437"/>
      <c r="L17" s="427"/>
      <c r="M17" s="17"/>
      <c r="N17" s="433"/>
      <c r="O17" s="53"/>
      <c r="P17" s="77" t="s">
        <v>1506</v>
      </c>
      <c r="Q17" s="451" t="s">
        <v>1410</v>
      </c>
      <c r="R17" s="454" t="s">
        <v>2900</v>
      </c>
    </row>
    <row r="18" spans="2:18" ht="16.5" customHeight="1" thickBot="1">
      <c r="B18" s="432" t="s">
        <v>1372</v>
      </c>
      <c r="C18" s="146"/>
      <c r="D18" s="184" t="s">
        <v>1398</v>
      </c>
      <c r="E18" s="439" t="s">
        <v>2909</v>
      </c>
      <c r="F18" s="441" t="s">
        <v>2909</v>
      </c>
      <c r="H18" s="433"/>
      <c r="I18" s="53"/>
      <c r="J18" s="79" t="s">
        <v>1455</v>
      </c>
      <c r="K18" s="437"/>
      <c r="L18" s="427"/>
      <c r="M18" s="17"/>
      <c r="N18" s="434"/>
      <c r="O18" s="147"/>
      <c r="P18" s="183" t="s">
        <v>1507</v>
      </c>
      <c r="Q18" s="438"/>
      <c r="R18" s="455"/>
    </row>
    <row r="19" spans="2:18" ht="16.5" customHeight="1" thickBot="1">
      <c r="B19" s="433"/>
      <c r="C19" s="53"/>
      <c r="D19" s="79" t="s">
        <v>1399</v>
      </c>
      <c r="E19" s="437"/>
      <c r="F19" s="427"/>
      <c r="H19" s="434"/>
      <c r="I19" s="147"/>
      <c r="J19" s="185" t="s">
        <v>1456</v>
      </c>
      <c r="K19" s="438"/>
      <c r="L19" s="428"/>
      <c r="M19" s="17"/>
      <c r="N19" s="176" t="s">
        <v>1457</v>
      </c>
      <c r="O19" s="177"/>
      <c r="P19" s="186" t="s">
        <v>1508</v>
      </c>
      <c r="Q19" s="178" t="s">
        <v>2911</v>
      </c>
      <c r="R19" s="179" t="s">
        <v>2911</v>
      </c>
    </row>
    <row r="20" spans="2:18" ht="16.5" customHeight="1">
      <c r="B20" s="433"/>
      <c r="C20" s="53"/>
      <c r="D20" s="79" t="s">
        <v>1400</v>
      </c>
      <c r="E20" s="437"/>
      <c r="F20" s="427"/>
      <c r="H20" s="432" t="s">
        <v>1401</v>
      </c>
      <c r="I20" s="146"/>
      <c r="J20" s="182" t="s">
        <v>1458</v>
      </c>
      <c r="K20" s="436" t="s">
        <v>2908</v>
      </c>
      <c r="L20" s="441" t="s">
        <v>2909</v>
      </c>
      <c r="M20" s="17"/>
      <c r="N20" s="432" t="s">
        <v>1016</v>
      </c>
      <c r="O20" s="146"/>
      <c r="P20" s="182" t="s">
        <v>1509</v>
      </c>
      <c r="Q20" s="218" t="s">
        <v>2908</v>
      </c>
      <c r="R20" s="156" t="s">
        <v>1410</v>
      </c>
    </row>
    <row r="21" spans="2:18" ht="16.5" customHeight="1" thickBot="1">
      <c r="B21" s="434"/>
      <c r="C21" s="147"/>
      <c r="D21" s="185" t="s">
        <v>1402</v>
      </c>
      <c r="E21" s="438"/>
      <c r="F21" s="428"/>
      <c r="H21" s="433"/>
      <c r="I21" s="53"/>
      <c r="J21" s="77" t="s">
        <v>1459</v>
      </c>
      <c r="K21" s="437"/>
      <c r="L21" s="427"/>
      <c r="M21" s="17"/>
      <c r="N21" s="433"/>
      <c r="O21" s="53"/>
      <c r="P21" s="77" t="s">
        <v>1510</v>
      </c>
      <c r="Q21" s="451" t="s">
        <v>1410</v>
      </c>
      <c r="R21" s="456" t="s">
        <v>1410</v>
      </c>
    </row>
    <row r="22" spans="2:18" ht="16.5" customHeight="1">
      <c r="B22" s="432" t="s">
        <v>996</v>
      </c>
      <c r="C22" s="146"/>
      <c r="D22" s="182" t="s">
        <v>1403</v>
      </c>
      <c r="E22" s="439" t="s">
        <v>2909</v>
      </c>
      <c r="F22" s="441" t="s">
        <v>2909</v>
      </c>
      <c r="H22" s="433"/>
      <c r="I22" s="53"/>
      <c r="J22" s="77" t="s">
        <v>1460</v>
      </c>
      <c r="K22" s="437"/>
      <c r="L22" s="427"/>
      <c r="M22" s="17"/>
      <c r="N22" s="433"/>
      <c r="O22" s="53"/>
      <c r="P22" s="77" t="s">
        <v>1511</v>
      </c>
      <c r="Q22" s="437"/>
      <c r="R22" s="427"/>
    </row>
    <row r="23" spans="2:18" ht="16.5" customHeight="1" thickBot="1">
      <c r="B23" s="434"/>
      <c r="C23" s="147"/>
      <c r="D23" s="183" t="s">
        <v>1404</v>
      </c>
      <c r="E23" s="438"/>
      <c r="F23" s="428"/>
      <c r="H23" s="434"/>
      <c r="I23" s="147"/>
      <c r="J23" s="183" t="s">
        <v>1461</v>
      </c>
      <c r="K23" s="438"/>
      <c r="L23" s="428"/>
      <c r="M23" s="17"/>
      <c r="N23" s="434"/>
      <c r="O23" s="147"/>
      <c r="P23" s="183" t="s">
        <v>1512</v>
      </c>
      <c r="Q23" s="438"/>
      <c r="R23" s="428"/>
    </row>
    <row r="24" spans="2:18" ht="16.5" customHeight="1">
      <c r="B24" s="432" t="s">
        <v>1373</v>
      </c>
      <c r="C24" s="146"/>
      <c r="D24" s="184" t="s">
        <v>1405</v>
      </c>
      <c r="E24" s="436" t="s">
        <v>2908</v>
      </c>
      <c r="F24" s="440" t="s">
        <v>2908</v>
      </c>
      <c r="H24" s="432" t="s">
        <v>1406</v>
      </c>
      <c r="I24" s="146"/>
      <c r="J24" s="184" t="s">
        <v>1462</v>
      </c>
      <c r="K24" s="161" t="s">
        <v>2911</v>
      </c>
      <c r="L24" s="162" t="s">
        <v>2911</v>
      </c>
      <c r="M24" s="17"/>
      <c r="N24" s="432" t="s">
        <v>1463</v>
      </c>
      <c r="O24" s="146"/>
      <c r="P24" s="184" t="s">
        <v>1513</v>
      </c>
      <c r="Q24" s="439" t="s">
        <v>2909</v>
      </c>
      <c r="R24" s="441" t="s">
        <v>2909</v>
      </c>
    </row>
    <row r="25" spans="2:18" ht="16.5" customHeight="1">
      <c r="B25" s="433"/>
      <c r="C25" s="53"/>
      <c r="D25" s="79" t="s">
        <v>1407</v>
      </c>
      <c r="E25" s="437"/>
      <c r="F25" s="427"/>
      <c r="H25" s="433"/>
      <c r="I25" s="53"/>
      <c r="J25" s="79" t="s">
        <v>1464</v>
      </c>
      <c r="K25" s="97" t="s">
        <v>2908</v>
      </c>
      <c r="L25" s="150" t="s">
        <v>2908</v>
      </c>
      <c r="M25" s="17"/>
      <c r="N25" s="433"/>
      <c r="O25" s="53"/>
      <c r="P25" s="79" t="s">
        <v>1514</v>
      </c>
      <c r="Q25" s="437"/>
      <c r="R25" s="427"/>
    </row>
    <row r="26" spans="2:18" ht="16.5" customHeight="1" thickBot="1">
      <c r="B26" s="434"/>
      <c r="C26" s="147"/>
      <c r="D26" s="185" t="s">
        <v>1408</v>
      </c>
      <c r="E26" s="438"/>
      <c r="F26" s="428"/>
      <c r="H26" s="433"/>
      <c r="I26" s="53"/>
      <c r="J26" s="79" t="s">
        <v>1465</v>
      </c>
      <c r="K26" s="20" t="s">
        <v>2909</v>
      </c>
      <c r="L26" s="163" t="s">
        <v>2909</v>
      </c>
      <c r="M26" s="17"/>
      <c r="N26" s="434"/>
      <c r="O26" s="147"/>
      <c r="P26" s="185" t="s">
        <v>1515</v>
      </c>
      <c r="Q26" s="438"/>
      <c r="R26" s="428"/>
    </row>
    <row r="27" spans="2:18" ht="16.5" customHeight="1" thickBot="1">
      <c r="B27" s="432" t="s">
        <v>1374</v>
      </c>
      <c r="C27" s="146"/>
      <c r="D27" s="182" t="s">
        <v>1409</v>
      </c>
      <c r="E27" s="443" t="s">
        <v>1410</v>
      </c>
      <c r="F27" s="449" t="s">
        <v>1410</v>
      </c>
      <c r="H27" s="434"/>
      <c r="I27" s="147"/>
      <c r="J27" s="185" t="s">
        <v>1466</v>
      </c>
      <c r="K27" s="164" t="s">
        <v>1410</v>
      </c>
      <c r="L27" s="223" t="s">
        <v>2900</v>
      </c>
      <c r="M27" s="17"/>
      <c r="N27" s="432" t="s">
        <v>1467</v>
      </c>
      <c r="O27" s="146"/>
      <c r="P27" s="182" t="s">
        <v>1516</v>
      </c>
      <c r="Q27" s="442" t="s">
        <v>2906</v>
      </c>
      <c r="R27" s="450" t="s">
        <v>2906</v>
      </c>
    </row>
    <row r="28" spans="2:18" ht="16.5" customHeight="1">
      <c r="B28" s="433"/>
      <c r="C28" s="53"/>
      <c r="D28" s="77" t="s">
        <v>1411</v>
      </c>
      <c r="E28" s="437"/>
      <c r="F28" s="427"/>
      <c r="H28" s="432" t="s">
        <v>1412</v>
      </c>
      <c r="I28" s="146"/>
      <c r="J28" s="182" t="s">
        <v>1468</v>
      </c>
      <c r="K28" s="442" t="s">
        <v>2906</v>
      </c>
      <c r="L28" s="450" t="s">
        <v>2906</v>
      </c>
      <c r="M28" s="17"/>
      <c r="N28" s="433"/>
      <c r="O28" s="53"/>
      <c r="P28" s="77" t="s">
        <v>1517</v>
      </c>
      <c r="Q28" s="437"/>
      <c r="R28" s="427"/>
    </row>
    <row r="29" spans="2:18" ht="16.5" customHeight="1" thickBot="1">
      <c r="B29" s="433"/>
      <c r="C29" s="53"/>
      <c r="D29" s="77" t="s">
        <v>1413</v>
      </c>
      <c r="E29" s="437"/>
      <c r="F29" s="427"/>
      <c r="H29" s="434"/>
      <c r="I29" s="147"/>
      <c r="J29" s="183" t="s">
        <v>1469</v>
      </c>
      <c r="K29" s="438"/>
      <c r="L29" s="428"/>
      <c r="M29" s="17"/>
      <c r="N29" s="433"/>
      <c r="O29" s="53"/>
      <c r="P29" s="77" t="s">
        <v>1518</v>
      </c>
      <c r="Q29" s="437"/>
      <c r="R29" s="427"/>
    </row>
    <row r="30" spans="2:18" ht="16.5" customHeight="1" thickBot="1">
      <c r="B30" s="434"/>
      <c r="C30" s="147"/>
      <c r="D30" s="183" t="s">
        <v>1414</v>
      </c>
      <c r="E30" s="438"/>
      <c r="F30" s="428"/>
      <c r="H30" s="432" t="s">
        <v>1415</v>
      </c>
      <c r="I30" s="146"/>
      <c r="J30" s="184" t="s">
        <v>1470</v>
      </c>
      <c r="K30" s="218" t="s">
        <v>2908</v>
      </c>
      <c r="L30" s="219" t="s">
        <v>2908</v>
      </c>
      <c r="M30" s="17"/>
      <c r="N30" s="434"/>
      <c r="O30" s="147"/>
      <c r="P30" s="183" t="s">
        <v>1519</v>
      </c>
      <c r="Q30" s="438"/>
      <c r="R30" s="428"/>
    </row>
    <row r="31" spans="2:18" ht="16.5" customHeight="1">
      <c r="B31" s="432" t="s">
        <v>1375</v>
      </c>
      <c r="C31" s="146"/>
      <c r="D31" s="184" t="s">
        <v>1416</v>
      </c>
      <c r="E31" s="444" t="s">
        <v>2902</v>
      </c>
      <c r="F31" s="426" t="s">
        <v>2902</v>
      </c>
      <c r="H31" s="433"/>
      <c r="I31" s="53"/>
      <c r="J31" s="79" t="s">
        <v>1471</v>
      </c>
      <c r="K31" s="97" t="s">
        <v>2908</v>
      </c>
      <c r="L31" s="165" t="s">
        <v>2902</v>
      </c>
      <c r="M31" s="17"/>
      <c r="N31" s="432" t="s">
        <v>1472</v>
      </c>
      <c r="O31" s="146"/>
      <c r="P31" s="184" t="s">
        <v>1520</v>
      </c>
      <c r="Q31" s="180" t="s">
        <v>1410</v>
      </c>
      <c r="R31" s="156" t="s">
        <v>1410</v>
      </c>
    </row>
    <row r="32" spans="2:18" ht="16.5" customHeight="1" thickBot="1">
      <c r="B32" s="433"/>
      <c r="C32" s="53"/>
      <c r="D32" s="79" t="s">
        <v>1417</v>
      </c>
      <c r="E32" s="437"/>
      <c r="F32" s="427"/>
      <c r="H32" s="434"/>
      <c r="I32" s="147"/>
      <c r="J32" s="185" t="s">
        <v>1473</v>
      </c>
      <c r="K32" s="166" t="s">
        <v>2906</v>
      </c>
      <c r="L32" s="167" t="s">
        <v>2906</v>
      </c>
      <c r="M32" s="17"/>
      <c r="N32" s="433"/>
      <c r="O32" s="53"/>
      <c r="P32" s="79" t="s">
        <v>1521</v>
      </c>
      <c r="Q32" s="96" t="s">
        <v>2609</v>
      </c>
      <c r="R32" s="148" t="s">
        <v>1410</v>
      </c>
    </row>
    <row r="33" spans="2:18" ht="16.5" customHeight="1" thickBot="1">
      <c r="B33" s="433"/>
      <c r="C33" s="53"/>
      <c r="D33" s="79" t="s">
        <v>1418</v>
      </c>
      <c r="E33" s="437"/>
      <c r="F33" s="427"/>
      <c r="H33" s="432" t="s">
        <v>1419</v>
      </c>
      <c r="I33" s="146"/>
      <c r="J33" s="182" t="s">
        <v>1474</v>
      </c>
      <c r="K33" s="442" t="s">
        <v>2906</v>
      </c>
      <c r="L33" s="450" t="s">
        <v>2906</v>
      </c>
      <c r="M33" s="17"/>
      <c r="N33" s="434"/>
      <c r="O33" s="147"/>
      <c r="P33" s="185" t="s">
        <v>1522</v>
      </c>
      <c r="Q33" s="164" t="s">
        <v>1410</v>
      </c>
      <c r="R33" s="158" t="s">
        <v>1410</v>
      </c>
    </row>
    <row r="34" spans="2:18" ht="16.5" customHeight="1" thickBot="1">
      <c r="B34" s="434"/>
      <c r="C34" s="147"/>
      <c r="D34" s="185" t="s">
        <v>1420</v>
      </c>
      <c r="E34" s="438"/>
      <c r="F34" s="428"/>
      <c r="H34" s="433"/>
      <c r="I34" s="53"/>
      <c r="J34" s="77" t="s">
        <v>1475</v>
      </c>
      <c r="K34" s="437"/>
      <c r="L34" s="427"/>
      <c r="M34" s="17"/>
      <c r="N34" s="432" t="s">
        <v>1476</v>
      </c>
      <c r="O34" s="146"/>
      <c r="P34" s="182" t="s">
        <v>1523</v>
      </c>
      <c r="Q34" s="448" t="s">
        <v>2609</v>
      </c>
      <c r="R34" s="435" t="s">
        <v>2609</v>
      </c>
    </row>
    <row r="35" spans="2:18" ht="16.5" customHeight="1" thickBot="1">
      <c r="B35" s="432" t="s">
        <v>1376</v>
      </c>
      <c r="C35" s="146"/>
      <c r="D35" s="182" t="s">
        <v>1421</v>
      </c>
      <c r="E35" s="445" t="s">
        <v>2901</v>
      </c>
      <c r="F35" s="429" t="s">
        <v>2901</v>
      </c>
      <c r="H35" s="434"/>
      <c r="I35" s="147"/>
      <c r="J35" s="183" t="s">
        <v>1477</v>
      </c>
      <c r="K35" s="221" t="s">
        <v>2900</v>
      </c>
      <c r="L35" s="158" t="s">
        <v>1410</v>
      </c>
      <c r="M35" s="17"/>
      <c r="N35" s="433"/>
      <c r="O35" s="53"/>
      <c r="P35" s="77" t="s">
        <v>1524</v>
      </c>
      <c r="Q35" s="437"/>
      <c r="R35" s="427"/>
    </row>
    <row r="36" spans="2:18" ht="16.5" customHeight="1" thickBot="1">
      <c r="B36" s="433"/>
      <c r="C36" s="53"/>
      <c r="D36" s="77" t="s">
        <v>1422</v>
      </c>
      <c r="E36" s="446"/>
      <c r="F36" s="430"/>
      <c r="H36" s="432" t="s">
        <v>1423</v>
      </c>
      <c r="I36" s="146"/>
      <c r="J36" s="184" t="s">
        <v>1478</v>
      </c>
      <c r="K36" s="220" t="s">
        <v>2900</v>
      </c>
      <c r="L36" s="168" t="s">
        <v>2900</v>
      </c>
      <c r="M36" s="17"/>
      <c r="N36" s="434"/>
      <c r="O36" s="147"/>
      <c r="P36" s="183" t="s">
        <v>1525</v>
      </c>
      <c r="Q36" s="438"/>
      <c r="R36" s="428"/>
    </row>
    <row r="37" spans="2:18" ht="16.5" customHeight="1">
      <c r="B37" s="433"/>
      <c r="C37" s="53"/>
      <c r="D37" s="77" t="s">
        <v>1424</v>
      </c>
      <c r="E37" s="446"/>
      <c r="F37" s="430"/>
      <c r="H37" s="433"/>
      <c r="I37" s="53"/>
      <c r="J37" s="79" t="s">
        <v>1479</v>
      </c>
      <c r="K37" s="97" t="s">
        <v>2908</v>
      </c>
      <c r="L37" s="169" t="s">
        <v>555</v>
      </c>
      <c r="M37" s="17"/>
      <c r="N37" s="432" t="s">
        <v>1480</v>
      </c>
      <c r="O37" s="146"/>
      <c r="P37" s="184" t="s">
        <v>1526</v>
      </c>
      <c r="Q37" s="452" t="s">
        <v>2900</v>
      </c>
      <c r="R37" s="449" t="s">
        <v>1410</v>
      </c>
    </row>
    <row r="38" spans="2:18" ht="16.5" customHeight="1" thickBot="1">
      <c r="B38" s="434"/>
      <c r="C38" s="147"/>
      <c r="D38" s="183" t="s">
        <v>1425</v>
      </c>
      <c r="E38" s="447"/>
      <c r="F38" s="431"/>
      <c r="H38" s="433"/>
      <c r="I38" s="53"/>
      <c r="J38" s="79" t="s">
        <v>1481</v>
      </c>
      <c r="K38" s="95" t="s">
        <v>2900</v>
      </c>
      <c r="L38" s="169" t="s">
        <v>555</v>
      </c>
      <c r="M38" s="17"/>
      <c r="N38" s="434"/>
      <c r="O38" s="147"/>
      <c r="P38" s="185" t="s">
        <v>1527</v>
      </c>
      <c r="Q38" s="453"/>
      <c r="R38" s="428"/>
    </row>
    <row r="39" spans="2:18" ht="16.5" customHeight="1">
      <c r="B39" s="432" t="s">
        <v>1377</v>
      </c>
      <c r="C39" s="146"/>
      <c r="D39" s="184" t="s">
        <v>1426</v>
      </c>
      <c r="E39" s="448" t="s">
        <v>2610</v>
      </c>
      <c r="F39" s="435" t="s">
        <v>2610</v>
      </c>
      <c r="H39" s="433"/>
      <c r="I39" s="53"/>
      <c r="J39" s="79" t="s">
        <v>1482</v>
      </c>
      <c r="K39" s="78" t="s">
        <v>2911</v>
      </c>
      <c r="L39" s="170" t="s">
        <v>2911</v>
      </c>
      <c r="M39" s="17"/>
      <c r="N39" s="432" t="s">
        <v>1483</v>
      </c>
      <c r="O39" s="146"/>
      <c r="P39" s="182" t="s">
        <v>1528</v>
      </c>
      <c r="Q39" s="218" t="s">
        <v>2908</v>
      </c>
      <c r="R39" s="219" t="s">
        <v>2908</v>
      </c>
    </row>
    <row r="40" spans="2:18" ht="16.5" customHeight="1">
      <c r="B40" s="433"/>
      <c r="C40" s="53"/>
      <c r="D40" s="79" t="s">
        <v>1427</v>
      </c>
      <c r="E40" s="437"/>
      <c r="F40" s="427"/>
      <c r="H40" s="433"/>
      <c r="I40" s="53"/>
      <c r="J40" s="79" t="s">
        <v>1484</v>
      </c>
      <c r="K40" s="97" t="s">
        <v>2908</v>
      </c>
      <c r="L40" s="169" t="s">
        <v>555</v>
      </c>
      <c r="M40" s="17"/>
      <c r="N40" s="433"/>
      <c r="O40" s="53"/>
      <c r="P40" s="77" t="s">
        <v>1529</v>
      </c>
      <c r="Q40" s="96" t="s">
        <v>2609</v>
      </c>
      <c r="R40" s="181" t="s">
        <v>2609</v>
      </c>
    </row>
    <row r="41" spans="2:18" ht="16.5" customHeight="1" thickBot="1">
      <c r="B41" s="434"/>
      <c r="C41" s="147"/>
      <c r="D41" s="185" t="s">
        <v>1428</v>
      </c>
      <c r="E41" s="438"/>
      <c r="F41" s="428"/>
      <c r="H41" s="434"/>
      <c r="I41" s="147"/>
      <c r="J41" s="185" t="s">
        <v>1485</v>
      </c>
      <c r="K41" s="171" t="s">
        <v>2911</v>
      </c>
      <c r="L41" s="172" t="s">
        <v>2911</v>
      </c>
      <c r="M41" s="17"/>
      <c r="N41" s="433"/>
      <c r="O41" s="53"/>
      <c r="P41" s="77" t="s">
        <v>1530</v>
      </c>
      <c r="Q41" s="52" t="s">
        <v>1434</v>
      </c>
      <c r="R41" s="149" t="s">
        <v>1434</v>
      </c>
    </row>
    <row r="42" spans="2:18" ht="16.5" customHeight="1">
      <c r="B42" s="432" t="s">
        <v>1378</v>
      </c>
      <c r="C42" s="146"/>
      <c r="D42" s="182" t="s">
        <v>1429</v>
      </c>
      <c r="E42" s="220" t="s">
        <v>2900</v>
      </c>
      <c r="F42" s="156" t="s">
        <v>1410</v>
      </c>
      <c r="H42" s="432" t="s">
        <v>1430</v>
      </c>
      <c r="I42" s="146"/>
      <c r="J42" s="182" t="s">
        <v>1486</v>
      </c>
      <c r="K42" s="439" t="s">
        <v>2909</v>
      </c>
      <c r="L42" s="441" t="s">
        <v>2909</v>
      </c>
      <c r="M42" s="17"/>
      <c r="N42" s="433"/>
      <c r="O42" s="53"/>
      <c r="P42" s="77" t="s">
        <v>1531</v>
      </c>
      <c r="Q42" s="95" t="s">
        <v>2900</v>
      </c>
      <c r="R42" s="222" t="s">
        <v>2900</v>
      </c>
    </row>
    <row r="43" spans="2:18" ht="16.5" customHeight="1" thickBot="1">
      <c r="B43" s="433"/>
      <c r="C43" s="53"/>
      <c r="D43" s="77" t="s">
        <v>1431</v>
      </c>
      <c r="E43" s="96" t="s">
        <v>2609</v>
      </c>
      <c r="F43" s="148" t="s">
        <v>1410</v>
      </c>
      <c r="H43" s="433"/>
      <c r="I43" s="53"/>
      <c r="J43" s="77" t="s">
        <v>1487</v>
      </c>
      <c r="K43" s="437"/>
      <c r="L43" s="427"/>
      <c r="M43" s="17"/>
      <c r="N43" s="434"/>
      <c r="O43" s="147"/>
      <c r="P43" s="183" t="s">
        <v>1532</v>
      </c>
      <c r="Q43" s="164" t="s">
        <v>1410</v>
      </c>
      <c r="R43" s="158" t="s">
        <v>1410</v>
      </c>
    </row>
    <row r="44" spans="2:18" ht="16.5" customHeight="1" thickBot="1">
      <c r="B44" s="434"/>
      <c r="C44" s="147"/>
      <c r="D44" s="183" t="s">
        <v>1432</v>
      </c>
      <c r="E44" s="157" t="s">
        <v>2908</v>
      </c>
      <c r="F44" s="158" t="s">
        <v>1410</v>
      </c>
      <c r="H44" s="433"/>
      <c r="I44" s="53"/>
      <c r="J44" s="77" t="s">
        <v>1488</v>
      </c>
      <c r="K44" s="437"/>
      <c r="L44" s="427"/>
      <c r="M44" s="17"/>
      <c r="N44" s="432" t="s">
        <v>1055</v>
      </c>
      <c r="O44" s="146"/>
      <c r="P44" s="184" t="s">
        <v>1533</v>
      </c>
      <c r="Q44" s="439" t="s">
        <v>2909</v>
      </c>
      <c r="R44" s="441" t="s">
        <v>2909</v>
      </c>
    </row>
    <row r="45" spans="2:18" ht="16.5" customHeight="1" thickBot="1">
      <c r="B45" s="432" t="s">
        <v>1379</v>
      </c>
      <c r="C45" s="146"/>
      <c r="D45" s="184" t="s">
        <v>1433</v>
      </c>
      <c r="E45" s="159" t="s">
        <v>1434</v>
      </c>
      <c r="F45" s="160" t="s">
        <v>1434</v>
      </c>
      <c r="H45" s="434"/>
      <c r="I45" s="147"/>
      <c r="J45" s="183" t="s">
        <v>1489</v>
      </c>
      <c r="K45" s="438"/>
      <c r="L45" s="428"/>
      <c r="M45" s="17"/>
      <c r="N45" s="433"/>
      <c r="O45" s="53"/>
      <c r="P45" s="79" t="s">
        <v>1534</v>
      </c>
      <c r="Q45" s="437"/>
      <c r="R45" s="427"/>
    </row>
    <row r="46" spans="2:18" ht="16.5" customHeight="1" thickBot="1">
      <c r="B46" s="433"/>
      <c r="C46" s="53"/>
      <c r="D46" s="79" t="s">
        <v>1435</v>
      </c>
      <c r="E46" s="97" t="s">
        <v>2908</v>
      </c>
      <c r="F46" s="150" t="s">
        <v>2908</v>
      </c>
      <c r="H46" s="432" t="s">
        <v>1436</v>
      </c>
      <c r="I46" s="146"/>
      <c r="J46" s="184" t="s">
        <v>1490</v>
      </c>
      <c r="K46" s="443" t="s">
        <v>1410</v>
      </c>
      <c r="L46" s="441" t="s">
        <v>2909</v>
      </c>
      <c r="M46" s="17"/>
      <c r="N46" s="434"/>
      <c r="O46" s="147"/>
      <c r="P46" s="185" t="s">
        <v>1535</v>
      </c>
      <c r="Q46" s="438"/>
      <c r="R46" s="428"/>
    </row>
    <row r="47" spans="2:18" ht="16.5" customHeight="1" thickBot="1">
      <c r="B47" s="434"/>
      <c r="C47" s="147"/>
      <c r="D47" s="185" t="s">
        <v>1437</v>
      </c>
      <c r="E47" s="151" t="s">
        <v>2609</v>
      </c>
      <c r="F47" s="152" t="s">
        <v>2609</v>
      </c>
      <c r="H47" s="433"/>
      <c r="I47" s="53"/>
      <c r="J47" s="79" t="s">
        <v>1491</v>
      </c>
      <c r="K47" s="437"/>
      <c r="L47" s="427"/>
      <c r="M47" s="17"/>
      <c r="N47" s="38"/>
      <c r="Q47" s="54"/>
    </row>
    <row r="48" spans="2:18" ht="16.5" customHeight="1">
      <c r="H48" s="433"/>
      <c r="I48" s="53"/>
      <c r="J48" s="79" t="s">
        <v>1492</v>
      </c>
      <c r="K48" s="437"/>
      <c r="L48" s="427"/>
      <c r="M48" s="17"/>
    </row>
    <row r="49" spans="8:13" ht="16.5" customHeight="1" thickBot="1">
      <c r="H49" s="434"/>
      <c r="I49" s="147"/>
      <c r="J49" s="185" t="s">
        <v>1493</v>
      </c>
      <c r="K49" s="438"/>
      <c r="L49" s="428"/>
      <c r="M49" s="17"/>
    </row>
  </sheetData>
  <mergeCells count="97">
    <mergeCell ref="R34:R36"/>
    <mergeCell ref="R37:R38"/>
    <mergeCell ref="R44:R46"/>
    <mergeCell ref="R15:R16"/>
    <mergeCell ref="R6:R7"/>
    <mergeCell ref="R8:R9"/>
    <mergeCell ref="R10:R12"/>
    <mergeCell ref="R13:R14"/>
    <mergeCell ref="R27:R30"/>
    <mergeCell ref="L28:L29"/>
    <mergeCell ref="Q17:Q18"/>
    <mergeCell ref="R17:R18"/>
    <mergeCell ref="R21:R23"/>
    <mergeCell ref="R24:R26"/>
    <mergeCell ref="N13:N14"/>
    <mergeCell ref="N15:N18"/>
    <mergeCell ref="L6:L9"/>
    <mergeCell ref="L10:L12"/>
    <mergeCell ref="L16:L19"/>
    <mergeCell ref="Q44:Q46"/>
    <mergeCell ref="Q6:Q7"/>
    <mergeCell ref="Q8:Q9"/>
    <mergeCell ref="Q10:Q12"/>
    <mergeCell ref="Q13:Q14"/>
    <mergeCell ref="Q21:Q23"/>
    <mergeCell ref="Q24:Q26"/>
    <mergeCell ref="Q27:Q30"/>
    <mergeCell ref="Q34:Q36"/>
    <mergeCell ref="Q37:Q38"/>
    <mergeCell ref="Q15:Q16"/>
    <mergeCell ref="H42:H45"/>
    <mergeCell ref="K20:K23"/>
    <mergeCell ref="N20:N23"/>
    <mergeCell ref="N24:N26"/>
    <mergeCell ref="N27:N30"/>
    <mergeCell ref="K28:K29"/>
    <mergeCell ref="N37:N38"/>
    <mergeCell ref="N39:N43"/>
    <mergeCell ref="K42:K45"/>
    <mergeCell ref="N44:N46"/>
    <mergeCell ref="K46:K49"/>
    <mergeCell ref="H46:H49"/>
    <mergeCell ref="L46:L49"/>
    <mergeCell ref="L33:L34"/>
    <mergeCell ref="L42:L45"/>
    <mergeCell ref="L20:L23"/>
    <mergeCell ref="K6:K9"/>
    <mergeCell ref="N6:N7"/>
    <mergeCell ref="N8:N9"/>
    <mergeCell ref="K10:K12"/>
    <mergeCell ref="N10:N12"/>
    <mergeCell ref="K16:K19"/>
    <mergeCell ref="N31:N33"/>
    <mergeCell ref="K33:K34"/>
    <mergeCell ref="N34:N36"/>
    <mergeCell ref="E24:E26"/>
    <mergeCell ref="H24:H27"/>
    <mergeCell ref="E27:E30"/>
    <mergeCell ref="H28:H29"/>
    <mergeCell ref="H30:H32"/>
    <mergeCell ref="E31:E34"/>
    <mergeCell ref="H33:H35"/>
    <mergeCell ref="E35:E38"/>
    <mergeCell ref="H36:H41"/>
    <mergeCell ref="E39:E41"/>
    <mergeCell ref="F24:F26"/>
    <mergeCell ref="F27:F30"/>
    <mergeCell ref="E16:E17"/>
    <mergeCell ref="H16:H19"/>
    <mergeCell ref="E18:E21"/>
    <mergeCell ref="H20:H23"/>
    <mergeCell ref="E22:E23"/>
    <mergeCell ref="F16:F17"/>
    <mergeCell ref="F18:F21"/>
    <mergeCell ref="F22:F23"/>
    <mergeCell ref="H6:H9"/>
    <mergeCell ref="E10:E15"/>
    <mergeCell ref="H10:H12"/>
    <mergeCell ref="H13:H15"/>
    <mergeCell ref="F6:F9"/>
    <mergeCell ref="F10:F15"/>
    <mergeCell ref="F31:F34"/>
    <mergeCell ref="F35:F38"/>
    <mergeCell ref="B45:B47"/>
    <mergeCell ref="B6:B9"/>
    <mergeCell ref="B10:B15"/>
    <mergeCell ref="B16:B17"/>
    <mergeCell ref="B18:B21"/>
    <mergeCell ref="B22:B23"/>
    <mergeCell ref="B24:B26"/>
    <mergeCell ref="B27:B30"/>
    <mergeCell ref="B31:B34"/>
    <mergeCell ref="B35:B38"/>
    <mergeCell ref="B39:B41"/>
    <mergeCell ref="B42:B44"/>
    <mergeCell ref="F39:F41"/>
    <mergeCell ref="E6:E9"/>
  </mergeCells>
  <phoneticPr fontId="4"/>
  <conditionalFormatting sqref="K24:L24 K26:L26 L31 L37:L38 K39:L39 L40 K41:L41 Q19:R19">
    <cfRule type="cellIs" dxfId="1201" priority="40" stopIfTrue="1" operator="equal">
      <formula>"茶"</formula>
    </cfRule>
    <cfRule type="cellIs" dxfId="1200" priority="41" stopIfTrue="1" operator="equal">
      <formula>"緑"</formula>
    </cfRule>
    <cfRule type="cellIs" dxfId="1199" priority="42" stopIfTrue="1" operator="equal">
      <formula>"黄"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topLeftCell="A7" workbookViewId="0">
      <selection activeCell="B7" sqref="B7"/>
    </sheetView>
  </sheetViews>
  <sheetFormatPr defaultRowHeight="16.5" customHeight="1"/>
  <cols>
    <col min="1" max="1" width="2.625" customWidth="1"/>
    <col min="2" max="2" width="7.375" customWidth="1"/>
    <col min="3" max="3" width="19.25" bestFit="1" customWidth="1"/>
    <col min="4" max="4" width="19.5" bestFit="1" customWidth="1"/>
    <col min="5" max="5" width="9.375" style="12" customWidth="1"/>
    <col min="6" max="6" width="3.625" customWidth="1"/>
    <col min="7" max="7" width="7.375" customWidth="1"/>
    <col min="8" max="8" width="19.25" bestFit="1" customWidth="1"/>
    <col min="9" max="9" width="19.5" bestFit="1" customWidth="1"/>
    <col min="10" max="10" width="9.375" customWidth="1"/>
  </cols>
  <sheetData>
    <row r="1" spans="1:10" ht="16.5" customHeight="1">
      <c r="A1" s="1" t="s">
        <v>1536</v>
      </c>
    </row>
    <row r="2" spans="1:10" ht="16.5" customHeight="1">
      <c r="A2" s="1"/>
    </row>
    <row r="3" spans="1:10" ht="16.5" customHeight="1">
      <c r="A3" s="8" t="s">
        <v>2896</v>
      </c>
      <c r="B3" s="1"/>
    </row>
    <row r="4" spans="1:10" ht="16.5" customHeight="1">
      <c r="A4" s="1"/>
      <c r="C4" s="8"/>
    </row>
    <row r="5" spans="1:10" ht="16.5" customHeight="1">
      <c r="A5" s="8" t="s">
        <v>2914</v>
      </c>
    </row>
    <row r="6" spans="1:10" ht="16.5" customHeight="1" thickBot="1">
      <c r="A6" s="8"/>
    </row>
    <row r="7" spans="1:10" ht="18.75" customHeight="1" thickBot="1">
      <c r="B7" s="173" t="s">
        <v>529</v>
      </c>
      <c r="C7" s="174" t="s">
        <v>1494</v>
      </c>
      <c r="D7" s="174" t="s">
        <v>1537</v>
      </c>
      <c r="E7" s="208" t="s">
        <v>1380</v>
      </c>
      <c r="G7" s="173" t="s">
        <v>529</v>
      </c>
      <c r="H7" s="174" t="s">
        <v>1494</v>
      </c>
      <c r="I7" s="174" t="s">
        <v>1537</v>
      </c>
      <c r="J7" s="208" t="s">
        <v>547</v>
      </c>
    </row>
    <row r="8" spans="1:10" ht="16.5" customHeight="1">
      <c r="B8" s="204"/>
      <c r="C8" s="205" t="s">
        <v>1553</v>
      </c>
      <c r="D8" s="206" t="s">
        <v>2623</v>
      </c>
      <c r="E8" s="207">
        <v>1200</v>
      </c>
      <c r="G8" s="191"/>
      <c r="H8" s="195" t="s">
        <v>1583</v>
      </c>
      <c r="I8" s="463" t="s">
        <v>1538</v>
      </c>
      <c r="J8" s="192">
        <v>2500</v>
      </c>
    </row>
    <row r="9" spans="1:10" ht="16.5" customHeight="1" thickBot="1">
      <c r="B9" s="187"/>
      <c r="C9" s="193" t="s">
        <v>1554</v>
      </c>
      <c r="D9" s="123" t="s">
        <v>2622</v>
      </c>
      <c r="E9" s="188">
        <v>1100</v>
      </c>
      <c r="G9" s="189"/>
      <c r="H9" s="194" t="s">
        <v>1584</v>
      </c>
      <c r="I9" s="465"/>
      <c r="J9" s="190">
        <v>2000</v>
      </c>
    </row>
    <row r="10" spans="1:10" ht="16.5" customHeight="1">
      <c r="B10" s="187"/>
      <c r="C10" s="193" t="s">
        <v>1555</v>
      </c>
      <c r="D10" s="123" t="s">
        <v>2622</v>
      </c>
      <c r="E10" s="188">
        <v>1100</v>
      </c>
      <c r="G10" s="191"/>
      <c r="H10" s="196" t="s">
        <v>1585</v>
      </c>
      <c r="I10" s="463" t="s">
        <v>1549</v>
      </c>
      <c r="J10" s="192">
        <v>4000</v>
      </c>
    </row>
    <row r="11" spans="1:10" ht="16.5" customHeight="1">
      <c r="B11" s="187"/>
      <c r="C11" s="193" t="s">
        <v>1556</v>
      </c>
      <c r="D11" s="123" t="s">
        <v>2622</v>
      </c>
      <c r="E11" s="188">
        <v>1400</v>
      </c>
      <c r="G11" s="187"/>
      <c r="H11" s="197" t="s">
        <v>1586</v>
      </c>
      <c r="I11" s="464"/>
      <c r="J11" s="188">
        <v>3500</v>
      </c>
    </row>
    <row r="12" spans="1:10" ht="16.5" customHeight="1" thickBot="1">
      <c r="B12" s="187"/>
      <c r="C12" s="193" t="s">
        <v>1557</v>
      </c>
      <c r="D12" s="123" t="s">
        <v>2622</v>
      </c>
      <c r="E12" s="188">
        <v>1000</v>
      </c>
      <c r="G12" s="189"/>
      <c r="H12" s="198" t="s">
        <v>1587</v>
      </c>
      <c r="I12" s="465"/>
      <c r="J12" s="190">
        <v>3000</v>
      </c>
    </row>
    <row r="13" spans="1:10" ht="16.5" customHeight="1">
      <c r="B13" s="187"/>
      <c r="C13" s="193" t="s">
        <v>1558</v>
      </c>
      <c r="D13" s="123" t="s">
        <v>2622</v>
      </c>
      <c r="E13" s="188">
        <v>1000</v>
      </c>
      <c r="G13" s="191"/>
      <c r="H13" s="195" t="s">
        <v>1588</v>
      </c>
      <c r="I13" s="463" t="s">
        <v>1550</v>
      </c>
      <c r="J13" s="192">
        <v>3500</v>
      </c>
    </row>
    <row r="14" spans="1:10" ht="16.5" customHeight="1">
      <c r="B14" s="187"/>
      <c r="C14" s="193" t="s">
        <v>1559</v>
      </c>
      <c r="D14" s="123" t="s">
        <v>2622</v>
      </c>
      <c r="E14" s="188">
        <v>1300</v>
      </c>
      <c r="G14" s="187"/>
      <c r="H14" s="193" t="s">
        <v>1589</v>
      </c>
      <c r="I14" s="464"/>
      <c r="J14" s="188">
        <v>3000</v>
      </c>
    </row>
    <row r="15" spans="1:10" ht="16.5" customHeight="1" thickBot="1">
      <c r="B15" s="187"/>
      <c r="C15" s="193" t="s">
        <v>1560</v>
      </c>
      <c r="D15" s="123" t="s">
        <v>2622</v>
      </c>
      <c r="E15" s="188">
        <v>1100</v>
      </c>
      <c r="G15" s="189"/>
      <c r="H15" s="194" t="s">
        <v>1590</v>
      </c>
      <c r="I15" s="465"/>
      <c r="J15" s="190">
        <v>2500</v>
      </c>
    </row>
    <row r="16" spans="1:10" ht="16.5" customHeight="1">
      <c r="B16" s="187"/>
      <c r="C16" s="193" t="s">
        <v>1561</v>
      </c>
      <c r="D16" s="123" t="s">
        <v>2622</v>
      </c>
      <c r="E16" s="188">
        <v>1000</v>
      </c>
      <c r="G16" s="191"/>
      <c r="H16" s="196" t="s">
        <v>1591</v>
      </c>
      <c r="I16" s="463" t="s">
        <v>1546</v>
      </c>
      <c r="J16" s="192">
        <v>5000</v>
      </c>
    </row>
    <row r="17" spans="2:10" ht="16.5" customHeight="1" thickBot="1">
      <c r="B17" s="189"/>
      <c r="C17" s="194" t="s">
        <v>1562</v>
      </c>
      <c r="D17" s="123" t="s">
        <v>2622</v>
      </c>
      <c r="E17" s="190">
        <v>1300</v>
      </c>
      <c r="G17" s="187"/>
      <c r="H17" s="197" t="s">
        <v>1592</v>
      </c>
      <c r="I17" s="464"/>
      <c r="J17" s="188">
        <v>4500</v>
      </c>
    </row>
    <row r="18" spans="2:10" ht="16.5" customHeight="1">
      <c r="B18" s="191"/>
      <c r="C18" s="196" t="s">
        <v>1563</v>
      </c>
      <c r="D18" s="463" t="s">
        <v>1539</v>
      </c>
      <c r="E18" s="192">
        <v>6000</v>
      </c>
      <c r="G18" s="187"/>
      <c r="H18" s="197" t="s">
        <v>1593</v>
      </c>
      <c r="I18" s="464"/>
      <c r="J18" s="188">
        <v>4000</v>
      </c>
    </row>
    <row r="19" spans="2:10" ht="16.5" customHeight="1" thickBot="1">
      <c r="B19" s="187"/>
      <c r="C19" s="197" t="s">
        <v>1564</v>
      </c>
      <c r="D19" s="464"/>
      <c r="E19" s="188">
        <v>5500</v>
      </c>
      <c r="G19" s="189"/>
      <c r="H19" s="198" t="s">
        <v>1594</v>
      </c>
      <c r="I19" s="465"/>
      <c r="J19" s="190">
        <v>4500</v>
      </c>
    </row>
    <row r="20" spans="2:10" ht="16.5" customHeight="1" thickBot="1">
      <c r="B20" s="189"/>
      <c r="C20" s="198" t="s">
        <v>1565</v>
      </c>
      <c r="D20" s="465"/>
      <c r="E20" s="190">
        <v>5000</v>
      </c>
      <c r="G20" s="191"/>
      <c r="H20" s="195" t="s">
        <v>1595</v>
      </c>
      <c r="I20" s="463" t="s">
        <v>1543</v>
      </c>
      <c r="J20" s="192">
        <v>4000</v>
      </c>
    </row>
    <row r="21" spans="2:10" ht="16.5" customHeight="1">
      <c r="B21" s="191"/>
      <c r="C21" s="195" t="s">
        <v>1566</v>
      </c>
      <c r="D21" s="463" t="s">
        <v>1548</v>
      </c>
      <c r="E21" s="192">
        <v>5500</v>
      </c>
      <c r="G21" s="187"/>
      <c r="H21" s="193" t="s">
        <v>1596</v>
      </c>
      <c r="I21" s="464"/>
      <c r="J21" s="188">
        <v>4500</v>
      </c>
    </row>
    <row r="22" spans="2:10" ht="16.5" customHeight="1" thickBot="1">
      <c r="B22" s="187"/>
      <c r="C22" s="193" t="s">
        <v>1567</v>
      </c>
      <c r="D22" s="464"/>
      <c r="E22" s="188">
        <v>5000</v>
      </c>
      <c r="G22" s="189"/>
      <c r="H22" s="194" t="s">
        <v>1597</v>
      </c>
      <c r="I22" s="465"/>
      <c r="J22" s="190">
        <v>4500</v>
      </c>
    </row>
    <row r="23" spans="2:10" ht="16.5" customHeight="1" thickBot="1">
      <c r="B23" s="189"/>
      <c r="C23" s="194" t="s">
        <v>1568</v>
      </c>
      <c r="D23" s="465"/>
      <c r="E23" s="190">
        <v>4500</v>
      </c>
      <c r="G23" s="191"/>
      <c r="H23" s="196" t="s">
        <v>1544</v>
      </c>
      <c r="I23" s="463" t="s">
        <v>1545</v>
      </c>
      <c r="J23" s="192">
        <v>5000</v>
      </c>
    </row>
    <row r="24" spans="2:10" ht="16.5" customHeight="1">
      <c r="B24" s="191"/>
      <c r="C24" s="196" t="s">
        <v>1569</v>
      </c>
      <c r="D24" s="463" t="s">
        <v>1552</v>
      </c>
      <c r="E24" s="192">
        <v>3000</v>
      </c>
      <c r="G24" s="187"/>
      <c r="H24" s="197" t="s">
        <v>1598</v>
      </c>
      <c r="I24" s="464"/>
      <c r="J24" s="188">
        <v>4500</v>
      </c>
    </row>
    <row r="25" spans="2:10" ht="16.5" customHeight="1" thickBot="1">
      <c r="B25" s="189"/>
      <c r="C25" s="198" t="s">
        <v>1570</v>
      </c>
      <c r="D25" s="465"/>
      <c r="E25" s="190">
        <v>2500</v>
      </c>
      <c r="G25" s="189"/>
      <c r="H25" s="198" t="s">
        <v>1599</v>
      </c>
      <c r="I25" s="465"/>
      <c r="J25" s="190">
        <v>4000</v>
      </c>
    </row>
    <row r="26" spans="2:10" ht="16.5" customHeight="1">
      <c r="B26" s="191"/>
      <c r="C26" s="195" t="s">
        <v>1571</v>
      </c>
      <c r="D26" s="463" t="s">
        <v>1541</v>
      </c>
      <c r="E26" s="192">
        <v>3500</v>
      </c>
      <c r="G26" s="191"/>
      <c r="H26" s="195" t="s">
        <v>1600</v>
      </c>
      <c r="I26" s="463" t="s">
        <v>1551</v>
      </c>
      <c r="J26" s="192">
        <v>4000</v>
      </c>
    </row>
    <row r="27" spans="2:10" ht="16.5" customHeight="1">
      <c r="B27" s="187"/>
      <c r="C27" s="193" t="s">
        <v>1572</v>
      </c>
      <c r="D27" s="464"/>
      <c r="E27" s="188">
        <v>3000</v>
      </c>
      <c r="G27" s="187"/>
      <c r="H27" s="193" t="s">
        <v>1601</v>
      </c>
      <c r="I27" s="464"/>
      <c r="J27" s="188">
        <v>4500</v>
      </c>
    </row>
    <row r="28" spans="2:10" ht="16.5" customHeight="1" thickBot="1">
      <c r="B28" s="189"/>
      <c r="C28" s="194" t="s">
        <v>1573</v>
      </c>
      <c r="D28" s="465"/>
      <c r="E28" s="190">
        <v>2500</v>
      </c>
      <c r="G28" s="189"/>
      <c r="H28" s="194" t="s">
        <v>1602</v>
      </c>
      <c r="I28" s="465"/>
      <c r="J28" s="190">
        <v>4500</v>
      </c>
    </row>
    <row r="29" spans="2:10" ht="16.5" customHeight="1">
      <c r="B29" s="191"/>
      <c r="C29" s="196" t="s">
        <v>1574</v>
      </c>
      <c r="D29" s="463" t="s">
        <v>1540</v>
      </c>
      <c r="E29" s="192">
        <v>5000</v>
      </c>
      <c r="G29" s="191"/>
      <c r="H29" s="199" t="s">
        <v>2619</v>
      </c>
      <c r="I29" s="460" t="s">
        <v>2617</v>
      </c>
      <c r="J29" s="209">
        <v>2500</v>
      </c>
    </row>
    <row r="30" spans="2:10" ht="16.5" customHeight="1" thickBot="1">
      <c r="B30" s="187"/>
      <c r="C30" s="197" t="s">
        <v>1575</v>
      </c>
      <c r="D30" s="464"/>
      <c r="E30" s="188">
        <v>4500</v>
      </c>
      <c r="G30" s="189"/>
      <c r="H30" s="200" t="s">
        <v>2620</v>
      </c>
      <c r="I30" s="462"/>
      <c r="J30" s="210">
        <v>2000</v>
      </c>
    </row>
    <row r="31" spans="2:10" ht="16.5" customHeight="1" thickBot="1">
      <c r="B31" s="189"/>
      <c r="C31" s="198" t="s">
        <v>1576</v>
      </c>
      <c r="D31" s="465"/>
      <c r="E31" s="190">
        <v>4000</v>
      </c>
      <c r="G31" s="191"/>
      <c r="H31" s="201" t="s">
        <v>2613</v>
      </c>
      <c r="I31" s="460" t="s">
        <v>2624</v>
      </c>
      <c r="J31" s="209">
        <v>3000</v>
      </c>
    </row>
    <row r="32" spans="2:10" ht="16.5" customHeight="1" thickBot="1">
      <c r="B32" s="191"/>
      <c r="C32" s="195" t="s">
        <v>1577</v>
      </c>
      <c r="D32" s="463" t="s">
        <v>1547</v>
      </c>
      <c r="E32" s="192">
        <v>5500</v>
      </c>
      <c r="G32" s="189"/>
      <c r="H32" s="202" t="s">
        <v>2614</v>
      </c>
      <c r="I32" s="462"/>
      <c r="J32" s="210">
        <v>2500</v>
      </c>
    </row>
    <row r="33" spans="2:10" ht="16.5" customHeight="1">
      <c r="B33" s="187"/>
      <c r="C33" s="193" t="s">
        <v>1578</v>
      </c>
      <c r="D33" s="464"/>
      <c r="E33" s="188">
        <v>5000</v>
      </c>
      <c r="G33" s="191"/>
      <c r="H33" s="199" t="s">
        <v>2616</v>
      </c>
      <c r="I33" s="460" t="s">
        <v>2618</v>
      </c>
      <c r="J33" s="209">
        <v>3500</v>
      </c>
    </row>
    <row r="34" spans="2:10" ht="16.5" customHeight="1" thickBot="1">
      <c r="B34" s="189"/>
      <c r="C34" s="194" t="s">
        <v>1579</v>
      </c>
      <c r="D34" s="465"/>
      <c r="E34" s="190">
        <v>4500</v>
      </c>
      <c r="G34" s="187"/>
      <c r="H34" s="203" t="s">
        <v>2615</v>
      </c>
      <c r="I34" s="461"/>
      <c r="J34" s="211">
        <v>3000</v>
      </c>
    </row>
    <row r="35" spans="2:10" ht="16.5" customHeight="1" thickBot="1">
      <c r="B35" s="191"/>
      <c r="C35" s="196" t="s">
        <v>1580</v>
      </c>
      <c r="D35" s="463" t="s">
        <v>1542</v>
      </c>
      <c r="E35" s="192">
        <v>4000</v>
      </c>
      <c r="G35" s="189"/>
      <c r="H35" s="200" t="s">
        <v>2621</v>
      </c>
      <c r="I35" s="462"/>
      <c r="J35" s="210">
        <v>2500</v>
      </c>
    </row>
    <row r="36" spans="2:10" ht="16.5" customHeight="1">
      <c r="B36" s="187"/>
      <c r="C36" s="197" t="s">
        <v>1581</v>
      </c>
      <c r="D36" s="464"/>
      <c r="E36" s="188">
        <v>3500</v>
      </c>
    </row>
    <row r="37" spans="2:10" ht="16.5" customHeight="1" thickBot="1">
      <c r="B37" s="189"/>
      <c r="C37" s="198" t="s">
        <v>1582</v>
      </c>
      <c r="D37" s="465"/>
      <c r="E37" s="190">
        <v>3000</v>
      </c>
    </row>
  </sheetData>
  <mergeCells count="17">
    <mergeCell ref="I31:I32"/>
    <mergeCell ref="I33:I35"/>
    <mergeCell ref="D32:D34"/>
    <mergeCell ref="D35:D37"/>
    <mergeCell ref="I8:I9"/>
    <mergeCell ref="I10:I12"/>
    <mergeCell ref="I13:I15"/>
    <mergeCell ref="I16:I19"/>
    <mergeCell ref="I20:I22"/>
    <mergeCell ref="I23:I25"/>
    <mergeCell ref="I26:I28"/>
    <mergeCell ref="I29:I30"/>
    <mergeCell ref="D18:D20"/>
    <mergeCell ref="D21:D23"/>
    <mergeCell ref="D24:D25"/>
    <mergeCell ref="D26:D28"/>
    <mergeCell ref="D29:D31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家具</vt:lpstr>
      <vt:lpstr>壁紙・絨毯</vt:lpstr>
      <vt:lpstr>服</vt:lpstr>
      <vt:lpstr>服分類</vt:lpstr>
      <vt:lpstr>帽子・アクセ</vt:lpstr>
      <vt:lpstr>傘</vt:lpstr>
      <vt:lpstr>便箋</vt:lpstr>
      <vt:lpstr>ハニワ</vt:lpstr>
      <vt:lpstr>化石</vt:lpstr>
      <vt:lpstr>魚</vt:lpstr>
      <vt:lpstr>虫</vt:lpstr>
      <vt:lpstr>住民</vt:lpstr>
      <vt:lpstr>ミュージック</vt:lpstr>
      <vt:lpstr>名画・パロンチーノ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街森チェックリスト</dc:title>
  <dc:creator>カギロイ村・ケイト</dc:creator>
  <dc:description>総合チェックリスト</dc:description>
  <cp:lastModifiedBy>YUKIE</cp:lastModifiedBy>
  <dcterms:created xsi:type="dcterms:W3CDTF">2009-05-24T04:28:07Z</dcterms:created>
  <dcterms:modified xsi:type="dcterms:W3CDTF">2009-06-16T02:47:00Z</dcterms:modified>
</cp:coreProperties>
</file>