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hrisCalc3.02" sheetId="1" r:id="rId1"/>
  </sheets>
  <definedNames/>
  <calcPr fullCalcOnLoad="1"/>
</workbook>
</file>

<file path=xl/sharedStrings.xml><?xml version="1.0" encoding="utf-8"?>
<sst xmlns="http://schemas.openxmlformats.org/spreadsheetml/2006/main" count="176" uniqueCount="61">
  <si>
    <t>中距離</t>
  </si>
  <si>
    <t>遠距離</t>
  </si>
  <si>
    <t>装甲</t>
  </si>
  <si>
    <t>白兵戦</t>
  </si>
  <si>
    <t>近距離</t>
  </si>
  <si>
    <t>詠整医</t>
  </si>
  <si>
    <t>体格</t>
  </si>
  <si>
    <t>筋力</t>
  </si>
  <si>
    <t>耐久力</t>
  </si>
  <si>
    <t>外見</t>
  </si>
  <si>
    <t>敏捷</t>
  </si>
  <si>
    <t>器用</t>
  </si>
  <si>
    <t>感覚</t>
  </si>
  <si>
    <t>知識</t>
  </si>
  <si>
    <t>幸運</t>
  </si>
  <si>
    <t>体格：筋力：耐久力：外見：敏捷：器用：感覚：知識：幸運</t>
  </si>
  <si>
    <t>（↑敏捷などのブーストの場合，近距離や遠距離の敏捷にも手動で入力してください）</t>
  </si>
  <si>
    <t>↓この行のSUM関数の範囲が狂ってると大変です。変だなと思ったら確認してみてください</t>
  </si>
  <si>
    <t>外見</t>
  </si>
  <si>
    <t>対空</t>
  </si>
  <si>
    <t>感覚</t>
  </si>
  <si>
    <t>全判定</t>
  </si>
  <si>
    <t>○部隊評価値</t>
  </si>
  <si>
    <t>白兵装甲</t>
  </si>
  <si>
    <t>対空戦闘</t>
  </si>
  <si>
    <t>17-00339-01</t>
  </si>
  <si>
    <t>悪童屋　四季</t>
  </si>
  <si>
    <t>00-xxxx1~2-xx</t>
  </si>
  <si>
    <t>犬士（スターズ）</t>
  </si>
  <si>
    <t>00-xxxx3~9-xx</t>
  </si>
  <si>
    <t>犬士（舞踏子）</t>
  </si>
  <si>
    <t>00-00801-01</t>
  </si>
  <si>
    <t>朱（オペ＋軍師）</t>
  </si>
  <si>
    <t>00-xxx10~18-xx</t>
  </si>
  <si>
    <t>犬士（オペ）</t>
  </si>
  <si>
    <r>
      <t>行数の調整はこの行より上で「コピーした行の挿入」を使用してください。</t>
    </r>
    <r>
      <rPr>
        <b/>
        <strike/>
        <sz val="9"/>
        <rFont val="ＭＳ Ｐゴシック"/>
        <family val="3"/>
      </rPr>
      <t>この行以外の空行は行ごと削除してください</t>
    </r>
    <r>
      <rPr>
        <b/>
        <sz val="9"/>
        <color indexed="10"/>
        <rFont val="ＭＳ Ｐゴシック"/>
        <family val="3"/>
      </rPr>
      <t>→空行があっても大丈夫になりました</t>
    </r>
  </si>
  <si>
    <t>-</t>
  </si>
  <si>
    <t>-</t>
  </si>
  <si>
    <t>-</t>
  </si>
  <si>
    <t>○部隊可能行為評価値</t>
  </si>
  <si>
    <t>オペレート</t>
  </si>
  <si>
    <t>オペレート</t>
  </si>
  <si>
    <t>→ブースト</t>
  </si>
  <si>
    <t>装甲</t>
  </si>
  <si>
    <t>白兵戦</t>
  </si>
  <si>
    <t>近距離</t>
  </si>
  <si>
    <t>中距離</t>
  </si>
  <si>
    <t>遠距離</t>
  </si>
  <si>
    <t>詠整医</t>
  </si>
  <si>
    <t>→ＲＤ</t>
  </si>
  <si>
    <t>ラベル
↓エントリー内容をコピペして「区切り位置」してください</t>
  </si>
  <si>
    <t>人数</t>
  </si>
  <si>
    <t>2008/11/08：部隊人数カウント機能搭載。部隊人数が１のときに評価が１下がることがあるバグに対応。</t>
  </si>
  <si>
    <t>↓空白にするとカウントされません。</t>
  </si>
  <si>
    <t>入力フォーム　（入力事項は基本評価とブースト欄（右の方にあります）。灰色のセルには計算式が入っているので編集禁止です）</t>
  </si>
  <si>
    <t>○部隊構成人数</t>
  </si>
  <si>
    <t>↑ここまで計算式が入っています。</t>
  </si>
  <si>
    <t>ChrisCalc3.02</t>
  </si>
  <si>
    <t>No.</t>
  </si>
  <si>
    <t>可能行為判定　（不可能な行動に 「-」 を入力）</t>
  </si>
  <si>
    <t>＝シンプルベストな非データベース型戦力計算機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</si>
</sst>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[Red]&quot;\-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">
    <font>
      <sz val="11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trike/>
      <sz val="9"/>
      <name val="ＭＳ Ｐゴシック"/>
      <family val="3"/>
    </font>
    <font>
      <sz val="6"/>
      <name val="MS P ゴシック"/>
      <family val="3"/>
    </font>
    <font>
      <b/>
      <sz val="9"/>
      <color indexed="10"/>
      <name val="ＭＳ Ｐゴシック"/>
      <family val="3"/>
    </font>
    <font>
      <sz val="22"/>
      <name val="HGS教科書体"/>
      <family val="1"/>
    </font>
    <font>
      <sz val="9"/>
      <color indexed="9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hair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9" fontId="2" fillId="3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Border="1" applyAlignment="1">
      <alignment vertical="center" textRotation="255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 textRotation="255"/>
    </xf>
    <xf numFmtId="0" fontId="2" fillId="4" borderId="2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2" fillId="5" borderId="7" xfId="0" applyNumberFormat="1" applyFont="1" applyFill="1" applyBorder="1" applyAlignment="1">
      <alignment vertical="center"/>
    </xf>
    <xf numFmtId="49" fontId="2" fillId="5" borderId="9" xfId="0" applyNumberFormat="1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 textRotation="255"/>
    </xf>
    <xf numFmtId="0" fontId="2" fillId="0" borderId="12" xfId="0" applyFont="1" applyBorder="1" applyAlignment="1">
      <alignment vertical="center" textRotation="255"/>
    </xf>
    <xf numFmtId="0" fontId="2" fillId="9" borderId="11" xfId="0" applyFont="1" applyFill="1" applyBorder="1" applyAlignment="1">
      <alignment vertical="center" textRotation="255"/>
    </xf>
    <xf numFmtId="0" fontId="2" fillId="4" borderId="3" xfId="0" applyFont="1" applyFill="1" applyBorder="1" applyAlignment="1">
      <alignment vertical="center"/>
    </xf>
    <xf numFmtId="0" fontId="2" fillId="0" borderId="13" xfId="0" applyFont="1" applyBorder="1" applyAlignment="1">
      <alignment vertical="center" textRotation="255"/>
    </xf>
    <xf numFmtId="0" fontId="2" fillId="9" borderId="1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textRotation="255"/>
    </xf>
    <xf numFmtId="0" fontId="2" fillId="10" borderId="3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0" fontId="2" fillId="10" borderId="15" xfId="0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10" borderId="16" xfId="0" applyFont="1" applyFill="1" applyBorder="1" applyAlignment="1">
      <alignment vertical="center"/>
    </xf>
    <xf numFmtId="0" fontId="2" fillId="10" borderId="17" xfId="0" applyFont="1" applyFill="1" applyBorder="1" applyAlignment="1">
      <alignment vertical="center"/>
    </xf>
    <xf numFmtId="0" fontId="2" fillId="10" borderId="18" xfId="0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vertical="center"/>
    </xf>
    <xf numFmtId="0" fontId="2" fillId="0" borderId="18" xfId="0" applyFont="1" applyBorder="1" applyAlignment="1">
      <alignment vertical="center" textRotation="255"/>
    </xf>
    <xf numFmtId="0" fontId="2" fillId="4" borderId="17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12" borderId="0" xfId="0" applyFont="1" applyFill="1" applyBorder="1" applyAlignment="1">
      <alignment vertical="center"/>
    </xf>
    <xf numFmtId="0" fontId="2" fillId="12" borderId="0" xfId="0" applyFont="1" applyFill="1" applyBorder="1" applyAlignment="1">
      <alignment horizontal="right" vertical="center"/>
    </xf>
    <xf numFmtId="0" fontId="9" fillId="1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5" borderId="21" xfId="0" applyFont="1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0" fontId="2" fillId="5" borderId="22" xfId="0" applyFont="1" applyFill="1" applyBorder="1" applyAlignment="1">
      <alignment horizontal="right" vertical="center"/>
    </xf>
    <xf numFmtId="0" fontId="2" fillId="11" borderId="22" xfId="0" applyFont="1" applyFill="1" applyBorder="1" applyAlignment="1">
      <alignment vertical="center"/>
    </xf>
    <xf numFmtId="0" fontId="2" fillId="11" borderId="23" xfId="0" applyFont="1" applyFill="1" applyBorder="1" applyAlignment="1">
      <alignment vertical="center"/>
    </xf>
    <xf numFmtId="0" fontId="2" fillId="11" borderId="2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11" borderId="27" xfId="0" applyFont="1" applyFill="1" applyBorder="1" applyAlignment="1">
      <alignment vertical="center"/>
    </xf>
    <xf numFmtId="0" fontId="2" fillId="11" borderId="1" xfId="0" applyFont="1" applyFill="1" applyBorder="1" applyAlignment="1">
      <alignment vertical="center"/>
    </xf>
    <xf numFmtId="0" fontId="2" fillId="0" borderId="0" xfId="0" applyFont="1" applyBorder="1" applyAlignment="1" quotePrefix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CJ46"/>
  <sheetViews>
    <sheetView tabSelected="1" workbookViewId="0" topLeftCell="A5">
      <selection activeCell="D7" sqref="D7"/>
    </sheetView>
  </sheetViews>
  <sheetFormatPr defaultColWidth="9.00390625" defaultRowHeight="13.5"/>
  <cols>
    <col min="1" max="2" width="2.50390625" style="1" customWidth="1"/>
    <col min="3" max="3" width="9.125" style="2" customWidth="1"/>
    <col min="4" max="4" width="30.375" style="1" customWidth="1"/>
    <col min="5" max="14" width="2.75390625" style="1" customWidth="1"/>
    <col min="15" max="15" width="1.75390625" style="1" customWidth="1"/>
    <col min="16" max="32" width="2.75390625" style="1" customWidth="1"/>
    <col min="33" max="33" width="1.75390625" style="1" customWidth="1"/>
    <col min="34" max="43" width="2.75390625" style="1" customWidth="1"/>
    <col min="44" max="44" width="1.75390625" style="1" customWidth="1"/>
    <col min="45" max="60" width="2.75390625" style="1" customWidth="1"/>
    <col min="61" max="70" width="3.875" style="1" customWidth="1"/>
    <col min="71" max="71" width="1.75390625" style="1" customWidth="1"/>
    <col min="72" max="88" width="3.875" style="1" customWidth="1"/>
    <col min="89" max="16384" width="9.00390625" style="1" customWidth="1"/>
  </cols>
  <sheetData>
    <row r="1" spans="2:5" ht="25.5">
      <c r="B1" s="52" t="s">
        <v>57</v>
      </c>
      <c r="E1" s="72" t="s">
        <v>60</v>
      </c>
    </row>
    <row r="2" spans="2:8" ht="11.25">
      <c r="B2" s="2" t="s">
        <v>52</v>
      </c>
      <c r="F2" s="6"/>
      <c r="G2" s="2"/>
      <c r="H2" s="2"/>
    </row>
    <row r="3" spans="6:8" ht="11.25">
      <c r="F3" s="6"/>
      <c r="G3" s="2"/>
      <c r="H3" s="2"/>
    </row>
    <row r="4" spans="2:88" ht="11.25">
      <c r="B4" s="55" t="s">
        <v>54</v>
      </c>
      <c r="C4" s="55"/>
      <c r="D4" s="53"/>
      <c r="E4" s="53"/>
      <c r="F4" s="54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</row>
    <row r="5" s="56" customFormat="1" ht="11.25">
      <c r="B5" s="56" t="s">
        <v>55</v>
      </c>
    </row>
    <row r="6" spans="2:14" ht="12" thickBot="1">
      <c r="B6" s="4">
        <f>CJ37</f>
        <v>20</v>
      </c>
      <c r="E6" s="63" t="s">
        <v>59</v>
      </c>
      <c r="F6" s="64"/>
      <c r="G6" s="65"/>
      <c r="H6" s="66"/>
      <c r="I6" s="65"/>
      <c r="J6" s="65"/>
      <c r="K6" s="65"/>
      <c r="L6" s="65"/>
      <c r="M6" s="66"/>
      <c r="N6" s="67"/>
    </row>
    <row r="7" spans="2:35" ht="11.25">
      <c r="B7" s="2" t="s">
        <v>22</v>
      </c>
      <c r="E7" s="57"/>
      <c r="F7" s="58"/>
      <c r="G7" s="59" t="s">
        <v>23</v>
      </c>
      <c r="H7" s="40" t="s">
        <v>36</v>
      </c>
      <c r="I7" s="43" t="str">
        <f>IF(H7="-","-",S37)</f>
        <v>-</v>
      </c>
      <c r="J7" s="57"/>
      <c r="K7" s="58"/>
      <c r="L7" s="59" t="s">
        <v>1</v>
      </c>
      <c r="M7" s="40" t="s">
        <v>37</v>
      </c>
      <c r="N7" s="61" t="str">
        <f>IF(M7="-","-",AA37)</f>
        <v>-</v>
      </c>
      <c r="AD7" s="43">
        <f>IF(I7="-","","："&amp;G7)</f>
      </c>
      <c r="AE7" s="43">
        <f>IF(I7="-","","："&amp;I7)</f>
      </c>
      <c r="AH7" s="43">
        <f>IF(N7="-","","："&amp;L7)</f>
      </c>
      <c r="AI7" s="43">
        <f>IF(N7="-","","："&amp;N7)</f>
      </c>
    </row>
    <row r="8" spans="2:35" ht="12" thickBot="1">
      <c r="B8" s="3" t="s">
        <v>15</v>
      </c>
      <c r="E8" s="44"/>
      <c r="F8" s="45"/>
      <c r="G8" s="46" t="s">
        <v>3</v>
      </c>
      <c r="H8" s="41" t="s">
        <v>36</v>
      </c>
      <c r="I8" s="43" t="str">
        <f>IF(H8="-","-",U37)</f>
        <v>-</v>
      </c>
      <c r="J8" s="44"/>
      <c r="K8" s="45"/>
      <c r="L8" s="46" t="s">
        <v>24</v>
      </c>
      <c r="M8" s="41" t="s">
        <v>38</v>
      </c>
      <c r="N8" s="61" t="str">
        <f>IF(M8="-","-",N37)</f>
        <v>-</v>
      </c>
      <c r="AD8" s="43">
        <f>IF(I8="-","","："&amp;G8)</f>
      </c>
      <c r="AE8" s="43">
        <f>IF(I8="-","","："&amp;I8)</f>
      </c>
      <c r="AH8" s="43">
        <f>IF(N8="-","","："&amp;L8)</f>
      </c>
      <c r="AI8" s="43">
        <f>IF(N8="-","","："&amp;N8)</f>
      </c>
    </row>
    <row r="9" spans="2:35" ht="12" thickBot="1">
      <c r="B9" s="3" t="str">
        <f>E37&amp;"："&amp;F37&amp;"："&amp;G37&amp;"："&amp;H37&amp;"："&amp;I37&amp;"："&amp;J37&amp;"："&amp;K37&amp;"："&amp;L37&amp;"："&amp;M37</f>
        <v>22：21：22：30：27：30：32：29：29</v>
      </c>
      <c r="D9" s="2"/>
      <c r="E9" s="44"/>
      <c r="F9" s="45"/>
      <c r="G9" s="46" t="s">
        <v>4</v>
      </c>
      <c r="H9" s="41" t="s">
        <v>36</v>
      </c>
      <c r="I9" s="43" t="str">
        <f>IF(H9="-","-",W37)</f>
        <v>-</v>
      </c>
      <c r="J9" s="68"/>
      <c r="K9" s="69"/>
      <c r="L9" s="47" t="s">
        <v>5</v>
      </c>
      <c r="M9" s="41"/>
      <c r="N9" s="61">
        <f>IF(M9="-","-",AC37)</f>
        <v>32</v>
      </c>
      <c r="AD9" s="43">
        <f>IF(I9="-","","："&amp;G9)</f>
      </c>
      <c r="AE9" s="43">
        <f>IF(I9="-","","："&amp;I9)</f>
      </c>
      <c r="AH9" s="43" t="str">
        <f>IF(N9="-","","："&amp;L9)</f>
        <v>：詠整医</v>
      </c>
      <c r="AI9" s="43" t="str">
        <f>IF(N9="-","","："&amp;N9)</f>
        <v>：32</v>
      </c>
    </row>
    <row r="10" spans="2:35" ht="12" thickBot="1">
      <c r="B10" s="2" t="s">
        <v>39</v>
      </c>
      <c r="E10" s="44"/>
      <c r="F10" s="45"/>
      <c r="G10" s="46" t="s">
        <v>0</v>
      </c>
      <c r="H10" s="42" t="s">
        <v>36</v>
      </c>
      <c r="I10" s="60" t="str">
        <f>IF(H10="-","-",Y37)</f>
        <v>-</v>
      </c>
      <c r="J10" s="44"/>
      <c r="K10" s="45"/>
      <c r="L10" s="46" t="s">
        <v>40</v>
      </c>
      <c r="M10" s="42"/>
      <c r="N10" s="62">
        <f>IF(M10="-","-",AE37)</f>
        <v>33</v>
      </c>
      <c r="AD10" s="43">
        <f>IF(I10="-","","："&amp;G10)</f>
      </c>
      <c r="AE10" s="43">
        <f>IF(I10="-","","："&amp;I10)</f>
      </c>
      <c r="AH10" s="43" t="str">
        <f>IF(N10="-","","："&amp;L10)</f>
        <v>：オペレート</v>
      </c>
      <c r="AI10" s="43" t="str">
        <f>IF(N10="-","","："&amp;N10)</f>
        <v>：33</v>
      </c>
    </row>
    <row r="11" s="56" customFormat="1" ht="11.25">
      <c r="B11" s="4" t="str">
        <f>"装甲"&amp;AD7&amp;AD8&amp;AD9&amp;AD10&amp;AH7&amp;AH8&amp;AH9&amp;AH10</f>
        <v>装甲：詠整医：オペレート</v>
      </c>
    </row>
    <row r="12" spans="2:88" ht="11.25">
      <c r="B12" s="4" t="str">
        <f>Q37&amp;AE7&amp;AE8&amp;AE9&amp;AE10&amp;AI7&amp;AI8&amp;AI9&amp;AI10</f>
        <v>22：32：33</v>
      </c>
      <c r="D12" s="2"/>
      <c r="E12" s="1" t="s">
        <v>53</v>
      </c>
      <c r="P12" s="11" t="s">
        <v>2</v>
      </c>
      <c r="Q12" s="12"/>
      <c r="R12" s="16" t="s">
        <v>23</v>
      </c>
      <c r="T12" s="11" t="s">
        <v>3</v>
      </c>
      <c r="U12" s="12"/>
      <c r="V12" s="11" t="s">
        <v>4</v>
      </c>
      <c r="W12" s="12"/>
      <c r="X12" s="11" t="s">
        <v>0</v>
      </c>
      <c r="Y12" s="12"/>
      <c r="Z12" s="11" t="s">
        <v>1</v>
      </c>
      <c r="AA12" s="12"/>
      <c r="AB12" s="11" t="s">
        <v>5</v>
      </c>
      <c r="AC12" s="12"/>
      <c r="AD12" s="11" t="s">
        <v>41</v>
      </c>
      <c r="AE12" s="16"/>
      <c r="AF12" s="19" t="s">
        <v>42</v>
      </c>
      <c r="AS12" s="11" t="s">
        <v>43</v>
      </c>
      <c r="AT12" s="12"/>
      <c r="AU12" s="16" t="s">
        <v>23</v>
      </c>
      <c r="AV12" s="16"/>
      <c r="AW12" s="11" t="s">
        <v>44</v>
      </c>
      <c r="AX12" s="12"/>
      <c r="AY12" s="11" t="s">
        <v>45</v>
      </c>
      <c r="AZ12" s="12"/>
      <c r="BA12" s="11" t="s">
        <v>46</v>
      </c>
      <c r="BB12" s="12"/>
      <c r="BC12" s="11" t="s">
        <v>47</v>
      </c>
      <c r="BD12" s="12"/>
      <c r="BE12" s="11" t="s">
        <v>48</v>
      </c>
      <c r="BF12" s="12"/>
      <c r="BG12" s="11" t="s">
        <v>41</v>
      </c>
      <c r="BH12" s="16"/>
      <c r="BI12" s="19" t="s">
        <v>49</v>
      </c>
      <c r="BT12" s="11" t="s">
        <v>43</v>
      </c>
      <c r="BU12" s="12"/>
      <c r="BV12" s="16" t="s">
        <v>23</v>
      </c>
      <c r="BW12" s="16"/>
      <c r="BX12" s="11" t="s">
        <v>44</v>
      </c>
      <c r="BY12" s="12"/>
      <c r="BZ12" s="11" t="s">
        <v>45</v>
      </c>
      <c r="CA12" s="12"/>
      <c r="CB12" s="11" t="s">
        <v>46</v>
      </c>
      <c r="CC12" s="12"/>
      <c r="CD12" s="11" t="s">
        <v>47</v>
      </c>
      <c r="CE12" s="12"/>
      <c r="CF12" s="11" t="s">
        <v>48</v>
      </c>
      <c r="CG12" s="12"/>
      <c r="CH12" s="11" t="s">
        <v>41</v>
      </c>
      <c r="CI12" s="16"/>
      <c r="CJ12" s="51"/>
    </row>
    <row r="13" spans="2:88" s="5" customFormat="1" ht="36" thickBot="1">
      <c r="B13" s="28" t="s">
        <v>58</v>
      </c>
      <c r="C13" s="28"/>
      <c r="D13" s="39" t="s">
        <v>50</v>
      </c>
      <c r="E13" s="15" t="s">
        <v>6</v>
      </c>
      <c r="F13" s="15" t="s">
        <v>7</v>
      </c>
      <c r="G13" s="15" t="s">
        <v>8</v>
      </c>
      <c r="H13" s="15" t="s">
        <v>9</v>
      </c>
      <c r="I13" s="15" t="s">
        <v>10</v>
      </c>
      <c r="J13" s="15" t="s">
        <v>11</v>
      </c>
      <c r="K13" s="15" t="s">
        <v>12</v>
      </c>
      <c r="L13" s="15" t="s">
        <v>13</v>
      </c>
      <c r="M13" s="15" t="s">
        <v>14</v>
      </c>
      <c r="N13" s="29" t="s">
        <v>19</v>
      </c>
      <c r="O13" s="15"/>
      <c r="P13" s="15" t="s">
        <v>6</v>
      </c>
      <c r="Q13" s="15" t="s">
        <v>8</v>
      </c>
      <c r="R13" s="15" t="s">
        <v>6</v>
      </c>
      <c r="S13" s="15" t="s">
        <v>8</v>
      </c>
      <c r="T13" s="15" t="s">
        <v>6</v>
      </c>
      <c r="U13" s="15" t="s">
        <v>7</v>
      </c>
      <c r="V13" s="15" t="s">
        <v>7</v>
      </c>
      <c r="W13" s="15" t="s">
        <v>10</v>
      </c>
      <c r="X13" s="15" t="s">
        <v>12</v>
      </c>
      <c r="Y13" s="15" t="s">
        <v>13</v>
      </c>
      <c r="Z13" s="15" t="s">
        <v>10</v>
      </c>
      <c r="AA13" s="15" t="s">
        <v>12</v>
      </c>
      <c r="AB13" s="15" t="s">
        <v>11</v>
      </c>
      <c r="AC13" s="15" t="s">
        <v>13</v>
      </c>
      <c r="AD13" s="15" t="s">
        <v>18</v>
      </c>
      <c r="AE13" s="17" t="s">
        <v>20</v>
      </c>
      <c r="AF13" s="31" t="s">
        <v>21</v>
      </c>
      <c r="AG13" s="15"/>
      <c r="AH13" s="30" t="s">
        <v>6</v>
      </c>
      <c r="AI13" s="15" t="s">
        <v>7</v>
      </c>
      <c r="AJ13" s="15" t="s">
        <v>8</v>
      </c>
      <c r="AK13" s="15" t="s">
        <v>9</v>
      </c>
      <c r="AL13" s="15" t="s">
        <v>10</v>
      </c>
      <c r="AM13" s="15" t="s">
        <v>11</v>
      </c>
      <c r="AN13" s="15" t="s">
        <v>12</v>
      </c>
      <c r="AO13" s="15" t="s">
        <v>13</v>
      </c>
      <c r="AP13" s="15" t="s">
        <v>14</v>
      </c>
      <c r="AQ13" s="35" t="s">
        <v>19</v>
      </c>
      <c r="AR13" s="15"/>
      <c r="AS13" s="15" t="s">
        <v>6</v>
      </c>
      <c r="AT13" s="15" t="s">
        <v>8</v>
      </c>
      <c r="AU13" s="15" t="s">
        <v>6</v>
      </c>
      <c r="AV13" s="15" t="s">
        <v>8</v>
      </c>
      <c r="AW13" s="15" t="s">
        <v>6</v>
      </c>
      <c r="AX13" s="15" t="s">
        <v>7</v>
      </c>
      <c r="AY13" s="15" t="s">
        <v>7</v>
      </c>
      <c r="AZ13" s="15" t="s">
        <v>10</v>
      </c>
      <c r="BA13" s="15" t="s">
        <v>12</v>
      </c>
      <c r="BB13" s="15" t="s">
        <v>13</v>
      </c>
      <c r="BC13" s="15" t="s">
        <v>10</v>
      </c>
      <c r="BD13" s="15" t="s">
        <v>12</v>
      </c>
      <c r="BE13" s="15" t="s">
        <v>11</v>
      </c>
      <c r="BF13" s="15" t="s">
        <v>13</v>
      </c>
      <c r="BG13" s="15" t="s">
        <v>18</v>
      </c>
      <c r="BH13" s="33" t="s">
        <v>20</v>
      </c>
      <c r="BI13" s="30" t="s">
        <v>6</v>
      </c>
      <c r="BJ13" s="15" t="s">
        <v>7</v>
      </c>
      <c r="BK13" s="15" t="s">
        <v>8</v>
      </c>
      <c r="BL13" s="15" t="s">
        <v>9</v>
      </c>
      <c r="BM13" s="15" t="s">
        <v>10</v>
      </c>
      <c r="BN13" s="15" t="s">
        <v>11</v>
      </c>
      <c r="BO13" s="15" t="s">
        <v>12</v>
      </c>
      <c r="BP13" s="15" t="s">
        <v>13</v>
      </c>
      <c r="BQ13" s="15" t="s">
        <v>14</v>
      </c>
      <c r="BR13" s="29" t="s">
        <v>19</v>
      </c>
      <c r="BS13" s="15"/>
      <c r="BT13" s="15" t="s">
        <v>6</v>
      </c>
      <c r="BU13" s="15" t="s">
        <v>8</v>
      </c>
      <c r="BV13" s="15" t="s">
        <v>6</v>
      </c>
      <c r="BW13" s="15" t="s">
        <v>8</v>
      </c>
      <c r="BX13" s="15" t="s">
        <v>6</v>
      </c>
      <c r="BY13" s="15" t="s">
        <v>7</v>
      </c>
      <c r="BZ13" s="15" t="s">
        <v>7</v>
      </c>
      <c r="CA13" s="15" t="s">
        <v>10</v>
      </c>
      <c r="CB13" s="15" t="s">
        <v>12</v>
      </c>
      <c r="CC13" s="15" t="s">
        <v>13</v>
      </c>
      <c r="CD13" s="15" t="s">
        <v>10</v>
      </c>
      <c r="CE13" s="15" t="s">
        <v>12</v>
      </c>
      <c r="CF13" s="15" t="s">
        <v>11</v>
      </c>
      <c r="CG13" s="15" t="s">
        <v>13</v>
      </c>
      <c r="CH13" s="15" t="s">
        <v>18</v>
      </c>
      <c r="CI13" s="17" t="s">
        <v>20</v>
      </c>
      <c r="CJ13" s="49" t="s">
        <v>51</v>
      </c>
    </row>
    <row r="14" spans="2:88" ht="11.25">
      <c r="B14" s="70">
        <f>IF(CJ14=0,"",SUM(CJ$13:CJ14))</f>
        <v>1</v>
      </c>
      <c r="C14" s="14" t="s">
        <v>25</v>
      </c>
      <c r="D14" s="13" t="s">
        <v>26</v>
      </c>
      <c r="E14" s="37">
        <v>7</v>
      </c>
      <c r="F14" s="37">
        <v>1</v>
      </c>
      <c r="G14" s="37">
        <v>4</v>
      </c>
      <c r="H14" s="37">
        <v>18</v>
      </c>
      <c r="I14" s="37">
        <v>5</v>
      </c>
      <c r="J14" s="37">
        <v>9</v>
      </c>
      <c r="K14" s="37">
        <v>10</v>
      </c>
      <c r="L14" s="37">
        <v>12</v>
      </c>
      <c r="M14" s="37">
        <v>3</v>
      </c>
      <c r="N14" s="37"/>
      <c r="O14" s="8"/>
      <c r="P14" s="9">
        <f aca="true" t="shared" si="0" ref="P14:P35">IF(E14="","",E14)</f>
        <v>7</v>
      </c>
      <c r="Q14" s="9">
        <f aca="true" t="shared" si="1" ref="Q14:Q35">IF(G14="","",G14)</f>
        <v>4</v>
      </c>
      <c r="R14" s="9">
        <f aca="true" t="shared" si="2" ref="R14:R35">IF(E14="","",E14)</f>
        <v>7</v>
      </c>
      <c r="S14" s="9">
        <f aca="true" t="shared" si="3" ref="S14:S35">IF(G14="","",G14)</f>
        <v>4</v>
      </c>
      <c r="T14" s="9">
        <f aca="true" t="shared" si="4" ref="T14:T35">IF(E14="","",E14)</f>
        <v>7</v>
      </c>
      <c r="U14" s="9">
        <f aca="true" t="shared" si="5" ref="U14:U35">IF(F14="","",F14)</f>
        <v>1</v>
      </c>
      <c r="V14" s="9">
        <f aca="true" t="shared" si="6" ref="V14:V35">IF(F14="","",F14)</f>
        <v>1</v>
      </c>
      <c r="W14" s="9">
        <f aca="true" t="shared" si="7" ref="W14:W35">IF(I14="","",I14)</f>
        <v>5</v>
      </c>
      <c r="X14" s="9">
        <f aca="true" t="shared" si="8" ref="X14:X35">IF(K14="","",K14)</f>
        <v>10</v>
      </c>
      <c r="Y14" s="9">
        <f aca="true" t="shared" si="9" ref="Y14:Y35">IF(L14="","",L14)</f>
        <v>12</v>
      </c>
      <c r="Z14" s="9">
        <f aca="true" t="shared" si="10" ref="Z14:Z35">IF(I14="","",I14)</f>
        <v>5</v>
      </c>
      <c r="AA14" s="9">
        <f aca="true" t="shared" si="11" ref="AA14:AA35">IF(K14="","",K14)</f>
        <v>10</v>
      </c>
      <c r="AB14" s="9">
        <f aca="true" t="shared" si="12" ref="AB14:AB35">IF(J14="","",J14)</f>
        <v>9</v>
      </c>
      <c r="AC14" s="9">
        <f aca="true" t="shared" si="13" ref="AC14:AC35">IF(L14="","",L14)</f>
        <v>12</v>
      </c>
      <c r="AD14" s="9">
        <f aca="true" t="shared" si="14" ref="AD14:AD35">IF(H14="","",H14)</f>
        <v>18</v>
      </c>
      <c r="AE14" s="18">
        <f aca="true" t="shared" si="15" ref="AE14:AE35">IF(K14="","",K14)</f>
        <v>10</v>
      </c>
      <c r="AF14" s="34"/>
      <c r="AG14" s="8"/>
      <c r="AH14" s="36"/>
      <c r="AI14" s="37"/>
      <c r="AJ14" s="37"/>
      <c r="AK14" s="37"/>
      <c r="AL14" s="37"/>
      <c r="AM14" s="37"/>
      <c r="AN14" s="37"/>
      <c r="AO14" s="37"/>
      <c r="AP14" s="37"/>
      <c r="AQ14" s="37"/>
      <c r="AR14" s="8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8"/>
      <c r="BI14" s="32">
        <f aca="true" t="shared" si="16" ref="BI14:BI35">IF(E14="",0,ROUND(1.2^(E14+AH14+$AF14),1))</f>
        <v>3.6</v>
      </c>
      <c r="BJ14" s="32">
        <f aca="true" t="shared" si="17" ref="BJ14:BJ35">IF(F14="",0,ROUND(1.2^(F14+AI14+$AF14),1))</f>
        <v>1.2</v>
      </c>
      <c r="BK14" s="32">
        <f aca="true" t="shared" si="18" ref="BK14:BK35">IF(G14="",0,ROUND(1.2^(G14+AJ14+$AF14),1))</f>
        <v>2.1</v>
      </c>
      <c r="BL14" s="32">
        <f aca="true" t="shared" si="19" ref="BL14:BL35">IF(H14="",0,ROUND(1.2^(H14+AK14+$AF14),1))</f>
        <v>26.6</v>
      </c>
      <c r="BM14" s="32">
        <f aca="true" t="shared" si="20" ref="BM14:BM35">IF(I14="",0,ROUND(1.2^(I14+AL14+$AF14),1))</f>
        <v>2.5</v>
      </c>
      <c r="BN14" s="32">
        <f aca="true" t="shared" si="21" ref="BN14:BN35">IF(J14="",0,ROUND(1.2^(J14+AM14+$AF14),1))</f>
        <v>5.2</v>
      </c>
      <c r="BO14" s="32">
        <f aca="true" t="shared" si="22" ref="BO14:BO35">IF(K14="",0,ROUND(1.2^(K14+AN14+$AF14),1))</f>
        <v>6.2</v>
      </c>
      <c r="BP14" s="32">
        <f aca="true" t="shared" si="23" ref="BP14:BP35">IF(L14="",0,ROUND(1.2^(L14+AO14+$AF14),1))</f>
        <v>8.9</v>
      </c>
      <c r="BQ14" s="32">
        <f aca="true" t="shared" si="24" ref="BQ14:BQ35">IF(M14="",0,ROUND(1.2^(M14+AP14+$AF14),1))</f>
        <v>1.7</v>
      </c>
      <c r="BR14" s="32">
        <f aca="true" t="shared" si="25" ref="BR14:BR35">IF(N14="",0,ROUND(1.2^(N14+AQ14+$AF14),1))</f>
        <v>0</v>
      </c>
      <c r="BS14" s="8"/>
      <c r="BT14" s="32">
        <f aca="true" t="shared" si="26" ref="BT14:BT35">IF(P14="",0,ROUND(1.2^(P14+AS14+$AF14),1))</f>
        <v>3.6</v>
      </c>
      <c r="BU14" s="32">
        <f aca="true" t="shared" si="27" ref="BU14:BU35">IF(Q14="",0,ROUND(1.2^(Q14+AT14+$AF14),1))</f>
        <v>2.1</v>
      </c>
      <c r="BV14" s="32">
        <f aca="true" t="shared" si="28" ref="BV14:BV35">IF(R14="",0,ROUND(1.2^(R14+AU14+$AF14),1))</f>
        <v>3.6</v>
      </c>
      <c r="BW14" s="32">
        <f aca="true" t="shared" si="29" ref="BW14:BW35">IF(S14="",0,ROUND(1.2^(S14+AV14+$AF14),1))</f>
        <v>2.1</v>
      </c>
      <c r="BX14" s="32">
        <f aca="true" t="shared" si="30" ref="BX14:BX35">IF(T14="",0,ROUND(1.2^(T14+AW14+$AF14),1))</f>
        <v>3.6</v>
      </c>
      <c r="BY14" s="32">
        <f aca="true" t="shared" si="31" ref="BY14:BY35">IF(U14="",0,ROUND(1.2^(U14+AX14+$AF14),1))</f>
        <v>1.2</v>
      </c>
      <c r="BZ14" s="32">
        <f aca="true" t="shared" si="32" ref="BZ14:BZ35">IF(V14="",0,ROUND(1.2^(V14+AY14+$AF14),1))</f>
        <v>1.2</v>
      </c>
      <c r="CA14" s="32">
        <f aca="true" t="shared" si="33" ref="CA14:CA35">IF(W14="",0,ROUND(1.2^(W14+AZ14+$AF14),1))</f>
        <v>2.5</v>
      </c>
      <c r="CB14" s="32">
        <f aca="true" t="shared" si="34" ref="CB14:CB35">IF(X14="",0,ROUND(1.2^(X14+BA14+$AF14),1))</f>
        <v>6.2</v>
      </c>
      <c r="CC14" s="32">
        <f aca="true" t="shared" si="35" ref="CC14:CC35">IF(Y14="",0,ROUND(1.2^(Y14+BB14+$AF14),1))</f>
        <v>8.9</v>
      </c>
      <c r="CD14" s="32">
        <f aca="true" t="shared" si="36" ref="CD14:CD35">IF(Z14="",0,ROUND(1.2^(Z14+BC14+$AF14),1))</f>
        <v>2.5</v>
      </c>
      <c r="CE14" s="32">
        <f aca="true" t="shared" si="37" ref="CE14:CE35">IF(AA14="",0,ROUND(1.2^(AA14+BD14+$AF14),1))</f>
        <v>6.2</v>
      </c>
      <c r="CF14" s="32">
        <f aca="true" t="shared" si="38" ref="CF14:CF35">IF(AB14="",0,ROUND(1.2^(AB14+BE14+$AF14),1))</f>
        <v>5.2</v>
      </c>
      <c r="CG14" s="32">
        <f aca="true" t="shared" si="39" ref="CG14:CG35">IF(AC14="",0,ROUND(1.2^(AC14+BF14+$AF14),1))</f>
        <v>8.9</v>
      </c>
      <c r="CH14" s="32">
        <f aca="true" t="shared" si="40" ref="CH14:CH35">IF(AD14="",0,ROUND(1.2^(AD14+BG14+$AF14),1))</f>
        <v>26.6</v>
      </c>
      <c r="CI14" s="48">
        <f aca="true" t="shared" si="41" ref="CI14:CI35">IF(AE14="",0,ROUND(1.2^(AE14+BH14+$AF14),1))</f>
        <v>6.2</v>
      </c>
      <c r="CJ14" s="50">
        <f aca="true" t="shared" si="42" ref="CJ14:CJ35">IF(E14="",0,1)</f>
        <v>1</v>
      </c>
    </row>
    <row r="15" spans="2:88" ht="11.25">
      <c r="B15" s="71">
        <f>IF(CJ15=0,"",SUM(CJ$13:CJ15))</f>
        <v>2</v>
      </c>
      <c r="C15" s="10" t="s">
        <v>27</v>
      </c>
      <c r="D15" s="7" t="s">
        <v>28</v>
      </c>
      <c r="E15" s="37">
        <v>1</v>
      </c>
      <c r="F15" s="37">
        <v>0</v>
      </c>
      <c r="G15" s="37">
        <v>1</v>
      </c>
      <c r="H15" s="37">
        <v>0</v>
      </c>
      <c r="I15" s="37">
        <v>4</v>
      </c>
      <c r="J15" s="37">
        <v>3</v>
      </c>
      <c r="K15" s="37">
        <v>19</v>
      </c>
      <c r="L15" s="37">
        <v>5</v>
      </c>
      <c r="M15" s="37">
        <v>13</v>
      </c>
      <c r="N15" s="37"/>
      <c r="O15" s="8"/>
      <c r="P15" s="9">
        <f t="shared" si="0"/>
        <v>1</v>
      </c>
      <c r="Q15" s="9">
        <f t="shared" si="1"/>
        <v>1</v>
      </c>
      <c r="R15" s="9">
        <f t="shared" si="2"/>
        <v>1</v>
      </c>
      <c r="S15" s="9">
        <f t="shared" si="3"/>
        <v>1</v>
      </c>
      <c r="T15" s="9">
        <f t="shared" si="4"/>
        <v>1</v>
      </c>
      <c r="U15" s="9">
        <f t="shared" si="5"/>
        <v>0</v>
      </c>
      <c r="V15" s="9">
        <f t="shared" si="6"/>
        <v>0</v>
      </c>
      <c r="W15" s="9">
        <f t="shared" si="7"/>
        <v>4</v>
      </c>
      <c r="X15" s="9">
        <f t="shared" si="8"/>
        <v>19</v>
      </c>
      <c r="Y15" s="9">
        <f t="shared" si="9"/>
        <v>5</v>
      </c>
      <c r="Z15" s="9">
        <f t="shared" si="10"/>
        <v>4</v>
      </c>
      <c r="AA15" s="9">
        <f t="shared" si="11"/>
        <v>19</v>
      </c>
      <c r="AB15" s="9">
        <f t="shared" si="12"/>
        <v>3</v>
      </c>
      <c r="AC15" s="9">
        <f t="shared" si="13"/>
        <v>5</v>
      </c>
      <c r="AD15" s="9">
        <f t="shared" si="14"/>
        <v>0</v>
      </c>
      <c r="AE15" s="18">
        <f t="shared" si="15"/>
        <v>19</v>
      </c>
      <c r="AF15" s="34">
        <v>5</v>
      </c>
      <c r="AG15" s="8"/>
      <c r="AH15" s="36"/>
      <c r="AI15" s="37"/>
      <c r="AJ15" s="37"/>
      <c r="AK15" s="37"/>
      <c r="AL15" s="37"/>
      <c r="AM15" s="37"/>
      <c r="AN15" s="37"/>
      <c r="AO15" s="37"/>
      <c r="AP15" s="37"/>
      <c r="AQ15" s="37"/>
      <c r="AR15" s="8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8"/>
      <c r="BI15" s="32">
        <f t="shared" si="16"/>
        <v>3</v>
      </c>
      <c r="BJ15" s="32">
        <f t="shared" si="17"/>
        <v>2.5</v>
      </c>
      <c r="BK15" s="32">
        <f t="shared" si="18"/>
        <v>3</v>
      </c>
      <c r="BL15" s="32">
        <f t="shared" si="19"/>
        <v>2.5</v>
      </c>
      <c r="BM15" s="32">
        <f t="shared" si="20"/>
        <v>5.2</v>
      </c>
      <c r="BN15" s="32">
        <f t="shared" si="21"/>
        <v>4.3</v>
      </c>
      <c r="BO15" s="32">
        <f t="shared" si="22"/>
        <v>79.5</v>
      </c>
      <c r="BP15" s="32">
        <f t="shared" si="23"/>
        <v>6.2</v>
      </c>
      <c r="BQ15" s="32">
        <f t="shared" si="24"/>
        <v>26.6</v>
      </c>
      <c r="BR15" s="32">
        <f t="shared" si="25"/>
        <v>0</v>
      </c>
      <c r="BS15" s="8"/>
      <c r="BT15" s="32">
        <f t="shared" si="26"/>
        <v>3</v>
      </c>
      <c r="BU15" s="32">
        <f t="shared" si="27"/>
        <v>3</v>
      </c>
      <c r="BV15" s="32">
        <f t="shared" si="28"/>
        <v>3</v>
      </c>
      <c r="BW15" s="32">
        <f t="shared" si="29"/>
        <v>3</v>
      </c>
      <c r="BX15" s="32">
        <f t="shared" si="30"/>
        <v>3</v>
      </c>
      <c r="BY15" s="32">
        <f t="shared" si="31"/>
        <v>2.5</v>
      </c>
      <c r="BZ15" s="32">
        <f t="shared" si="32"/>
        <v>2.5</v>
      </c>
      <c r="CA15" s="32">
        <f t="shared" si="33"/>
        <v>5.2</v>
      </c>
      <c r="CB15" s="32">
        <f t="shared" si="34"/>
        <v>79.5</v>
      </c>
      <c r="CC15" s="32">
        <f t="shared" si="35"/>
        <v>6.2</v>
      </c>
      <c r="CD15" s="32">
        <f t="shared" si="36"/>
        <v>5.2</v>
      </c>
      <c r="CE15" s="32">
        <f t="shared" si="37"/>
        <v>79.5</v>
      </c>
      <c r="CF15" s="32">
        <f t="shared" si="38"/>
        <v>4.3</v>
      </c>
      <c r="CG15" s="32">
        <f t="shared" si="39"/>
        <v>6.2</v>
      </c>
      <c r="CH15" s="32">
        <f t="shared" si="40"/>
        <v>2.5</v>
      </c>
      <c r="CI15" s="48">
        <f t="shared" si="41"/>
        <v>79.5</v>
      </c>
      <c r="CJ15" s="50">
        <f t="shared" si="42"/>
        <v>1</v>
      </c>
    </row>
    <row r="16" spans="2:88" ht="11.25">
      <c r="B16" s="71">
        <f>IF(CJ16=0,"",SUM(CJ$13:CJ16))</f>
        <v>3</v>
      </c>
      <c r="C16" s="10" t="s">
        <v>27</v>
      </c>
      <c r="D16" s="7" t="s">
        <v>28</v>
      </c>
      <c r="E16" s="37">
        <v>1</v>
      </c>
      <c r="F16" s="37">
        <v>0</v>
      </c>
      <c r="G16" s="37">
        <v>1</v>
      </c>
      <c r="H16" s="37">
        <v>0</v>
      </c>
      <c r="I16" s="37">
        <v>4</v>
      </c>
      <c r="J16" s="37">
        <v>3</v>
      </c>
      <c r="K16" s="37">
        <v>19</v>
      </c>
      <c r="L16" s="37">
        <v>5</v>
      </c>
      <c r="M16" s="37">
        <v>13</v>
      </c>
      <c r="N16" s="37"/>
      <c r="O16" s="8"/>
      <c r="P16" s="9">
        <f t="shared" si="0"/>
        <v>1</v>
      </c>
      <c r="Q16" s="9">
        <f t="shared" si="1"/>
        <v>1</v>
      </c>
      <c r="R16" s="9">
        <f t="shared" si="2"/>
        <v>1</v>
      </c>
      <c r="S16" s="9">
        <f t="shared" si="3"/>
        <v>1</v>
      </c>
      <c r="T16" s="9">
        <f t="shared" si="4"/>
        <v>1</v>
      </c>
      <c r="U16" s="9">
        <f t="shared" si="5"/>
        <v>0</v>
      </c>
      <c r="V16" s="9">
        <f t="shared" si="6"/>
        <v>0</v>
      </c>
      <c r="W16" s="9">
        <f t="shared" si="7"/>
        <v>4</v>
      </c>
      <c r="X16" s="9">
        <f t="shared" si="8"/>
        <v>19</v>
      </c>
      <c r="Y16" s="9">
        <f t="shared" si="9"/>
        <v>5</v>
      </c>
      <c r="Z16" s="9">
        <f t="shared" si="10"/>
        <v>4</v>
      </c>
      <c r="AA16" s="9">
        <f t="shared" si="11"/>
        <v>19</v>
      </c>
      <c r="AB16" s="9">
        <f t="shared" si="12"/>
        <v>3</v>
      </c>
      <c r="AC16" s="9">
        <f t="shared" si="13"/>
        <v>5</v>
      </c>
      <c r="AD16" s="9">
        <f t="shared" si="14"/>
        <v>0</v>
      </c>
      <c r="AE16" s="18">
        <f t="shared" si="15"/>
        <v>19</v>
      </c>
      <c r="AF16" s="34">
        <v>5</v>
      </c>
      <c r="AG16" s="8"/>
      <c r="AH16" s="36"/>
      <c r="AI16" s="37"/>
      <c r="AJ16" s="37"/>
      <c r="AK16" s="37"/>
      <c r="AL16" s="37"/>
      <c r="AM16" s="37"/>
      <c r="AN16" s="37"/>
      <c r="AO16" s="37"/>
      <c r="AP16" s="37"/>
      <c r="AQ16" s="37"/>
      <c r="AR16" s="8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8"/>
      <c r="BI16" s="32">
        <f t="shared" si="16"/>
        <v>3</v>
      </c>
      <c r="BJ16" s="32">
        <f t="shared" si="17"/>
        <v>2.5</v>
      </c>
      <c r="BK16" s="32">
        <f t="shared" si="18"/>
        <v>3</v>
      </c>
      <c r="BL16" s="32">
        <f t="shared" si="19"/>
        <v>2.5</v>
      </c>
      <c r="BM16" s="32">
        <f t="shared" si="20"/>
        <v>5.2</v>
      </c>
      <c r="BN16" s="32">
        <f t="shared" si="21"/>
        <v>4.3</v>
      </c>
      <c r="BO16" s="32">
        <f t="shared" si="22"/>
        <v>79.5</v>
      </c>
      <c r="BP16" s="32">
        <f t="shared" si="23"/>
        <v>6.2</v>
      </c>
      <c r="BQ16" s="32">
        <f t="shared" si="24"/>
        <v>26.6</v>
      </c>
      <c r="BR16" s="32">
        <f t="shared" si="25"/>
        <v>0</v>
      </c>
      <c r="BS16" s="8"/>
      <c r="BT16" s="32">
        <f t="shared" si="26"/>
        <v>3</v>
      </c>
      <c r="BU16" s="32">
        <f t="shared" si="27"/>
        <v>3</v>
      </c>
      <c r="BV16" s="32">
        <f t="shared" si="28"/>
        <v>3</v>
      </c>
      <c r="BW16" s="32">
        <f t="shared" si="29"/>
        <v>3</v>
      </c>
      <c r="BX16" s="32">
        <f t="shared" si="30"/>
        <v>3</v>
      </c>
      <c r="BY16" s="32">
        <f t="shared" si="31"/>
        <v>2.5</v>
      </c>
      <c r="BZ16" s="32">
        <f t="shared" si="32"/>
        <v>2.5</v>
      </c>
      <c r="CA16" s="32">
        <f t="shared" si="33"/>
        <v>5.2</v>
      </c>
      <c r="CB16" s="32">
        <f t="shared" si="34"/>
        <v>79.5</v>
      </c>
      <c r="CC16" s="32">
        <f t="shared" si="35"/>
        <v>6.2</v>
      </c>
      <c r="CD16" s="32">
        <f t="shared" si="36"/>
        <v>5.2</v>
      </c>
      <c r="CE16" s="32">
        <f t="shared" si="37"/>
        <v>79.5</v>
      </c>
      <c r="CF16" s="32">
        <f t="shared" si="38"/>
        <v>4.3</v>
      </c>
      <c r="CG16" s="32">
        <f t="shared" si="39"/>
        <v>6.2</v>
      </c>
      <c r="CH16" s="32">
        <f t="shared" si="40"/>
        <v>2.5</v>
      </c>
      <c r="CI16" s="48">
        <f t="shared" si="41"/>
        <v>79.5</v>
      </c>
      <c r="CJ16" s="50">
        <f t="shared" si="42"/>
        <v>1</v>
      </c>
    </row>
    <row r="17" spans="2:88" ht="11.25">
      <c r="B17" s="71">
        <f>IF(CJ17=0,"",SUM(CJ$13:CJ17))</f>
        <v>4</v>
      </c>
      <c r="C17" s="10" t="s">
        <v>29</v>
      </c>
      <c r="D17" s="13" t="s">
        <v>30</v>
      </c>
      <c r="E17" s="37">
        <v>-1</v>
      </c>
      <c r="F17" s="37">
        <v>-1</v>
      </c>
      <c r="G17" s="37">
        <v>0</v>
      </c>
      <c r="H17" s="37">
        <v>6</v>
      </c>
      <c r="I17" s="37">
        <v>7</v>
      </c>
      <c r="J17" s="37">
        <v>7</v>
      </c>
      <c r="K17" s="37">
        <v>9</v>
      </c>
      <c r="L17" s="37">
        <v>5</v>
      </c>
      <c r="M17" s="37">
        <v>5</v>
      </c>
      <c r="N17" s="37"/>
      <c r="O17" s="8"/>
      <c r="P17" s="9">
        <f t="shared" si="0"/>
        <v>-1</v>
      </c>
      <c r="Q17" s="9">
        <f t="shared" si="1"/>
        <v>0</v>
      </c>
      <c r="R17" s="9">
        <f t="shared" si="2"/>
        <v>-1</v>
      </c>
      <c r="S17" s="9">
        <f t="shared" si="3"/>
        <v>0</v>
      </c>
      <c r="T17" s="9">
        <f t="shared" si="4"/>
        <v>-1</v>
      </c>
      <c r="U17" s="9">
        <f t="shared" si="5"/>
        <v>-1</v>
      </c>
      <c r="V17" s="9">
        <f t="shared" si="6"/>
        <v>-1</v>
      </c>
      <c r="W17" s="9">
        <f t="shared" si="7"/>
        <v>7</v>
      </c>
      <c r="X17" s="9">
        <f t="shared" si="8"/>
        <v>9</v>
      </c>
      <c r="Y17" s="9">
        <f t="shared" si="9"/>
        <v>5</v>
      </c>
      <c r="Z17" s="9">
        <f t="shared" si="10"/>
        <v>7</v>
      </c>
      <c r="AA17" s="9">
        <f t="shared" si="11"/>
        <v>9</v>
      </c>
      <c r="AB17" s="9">
        <f t="shared" si="12"/>
        <v>7</v>
      </c>
      <c r="AC17" s="9">
        <f t="shared" si="13"/>
        <v>5</v>
      </c>
      <c r="AD17" s="9">
        <f t="shared" si="14"/>
        <v>6</v>
      </c>
      <c r="AE17" s="18">
        <f t="shared" si="15"/>
        <v>9</v>
      </c>
      <c r="AF17" s="34">
        <v>5</v>
      </c>
      <c r="AG17" s="8"/>
      <c r="AH17" s="36"/>
      <c r="AI17" s="37"/>
      <c r="AJ17" s="37"/>
      <c r="AK17" s="37"/>
      <c r="AL17" s="37"/>
      <c r="AM17" s="37"/>
      <c r="AN17" s="37"/>
      <c r="AO17" s="37"/>
      <c r="AP17" s="37"/>
      <c r="AQ17" s="37"/>
      <c r="AR17" s="8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>
        <v>3</v>
      </c>
      <c r="BF17" s="37">
        <v>3</v>
      </c>
      <c r="BG17" s="37"/>
      <c r="BH17" s="38"/>
      <c r="BI17" s="32">
        <f t="shared" si="16"/>
        <v>2.1</v>
      </c>
      <c r="BJ17" s="32">
        <f t="shared" si="17"/>
        <v>2.1</v>
      </c>
      <c r="BK17" s="32">
        <f t="shared" si="18"/>
        <v>2.5</v>
      </c>
      <c r="BL17" s="32">
        <f t="shared" si="19"/>
        <v>7.4</v>
      </c>
      <c r="BM17" s="32">
        <f t="shared" si="20"/>
        <v>8.9</v>
      </c>
      <c r="BN17" s="32">
        <f t="shared" si="21"/>
        <v>8.9</v>
      </c>
      <c r="BO17" s="32">
        <f t="shared" si="22"/>
        <v>12.8</v>
      </c>
      <c r="BP17" s="32">
        <f t="shared" si="23"/>
        <v>6.2</v>
      </c>
      <c r="BQ17" s="32">
        <f t="shared" si="24"/>
        <v>6.2</v>
      </c>
      <c r="BR17" s="32">
        <f t="shared" si="25"/>
        <v>0</v>
      </c>
      <c r="BS17" s="8"/>
      <c r="BT17" s="32">
        <f t="shared" si="26"/>
        <v>2.1</v>
      </c>
      <c r="BU17" s="32">
        <f t="shared" si="27"/>
        <v>2.5</v>
      </c>
      <c r="BV17" s="32">
        <f t="shared" si="28"/>
        <v>2.1</v>
      </c>
      <c r="BW17" s="32">
        <f t="shared" si="29"/>
        <v>2.5</v>
      </c>
      <c r="BX17" s="32">
        <f t="shared" si="30"/>
        <v>2.1</v>
      </c>
      <c r="BY17" s="32">
        <f t="shared" si="31"/>
        <v>2.1</v>
      </c>
      <c r="BZ17" s="32">
        <f t="shared" si="32"/>
        <v>2.1</v>
      </c>
      <c r="CA17" s="32">
        <f t="shared" si="33"/>
        <v>8.9</v>
      </c>
      <c r="CB17" s="32">
        <f t="shared" si="34"/>
        <v>12.8</v>
      </c>
      <c r="CC17" s="32">
        <f t="shared" si="35"/>
        <v>6.2</v>
      </c>
      <c r="CD17" s="32">
        <f t="shared" si="36"/>
        <v>8.9</v>
      </c>
      <c r="CE17" s="32">
        <f t="shared" si="37"/>
        <v>12.8</v>
      </c>
      <c r="CF17" s="32">
        <f t="shared" si="38"/>
        <v>15.4</v>
      </c>
      <c r="CG17" s="32">
        <f t="shared" si="39"/>
        <v>10.7</v>
      </c>
      <c r="CH17" s="32">
        <f t="shared" si="40"/>
        <v>7.4</v>
      </c>
      <c r="CI17" s="48">
        <f t="shared" si="41"/>
        <v>12.8</v>
      </c>
      <c r="CJ17" s="50">
        <f t="shared" si="42"/>
        <v>1</v>
      </c>
    </row>
    <row r="18" spans="2:88" ht="11.25">
      <c r="B18" s="71">
        <f>IF(CJ18=0,"",SUM(CJ$13:CJ18))</f>
        <v>5</v>
      </c>
      <c r="C18" s="10" t="s">
        <v>29</v>
      </c>
      <c r="D18" s="7" t="s">
        <v>30</v>
      </c>
      <c r="E18" s="37">
        <v>-1</v>
      </c>
      <c r="F18" s="37">
        <v>-1</v>
      </c>
      <c r="G18" s="37">
        <v>0</v>
      </c>
      <c r="H18" s="37">
        <v>6</v>
      </c>
      <c r="I18" s="37">
        <v>7</v>
      </c>
      <c r="J18" s="37">
        <v>7</v>
      </c>
      <c r="K18" s="37">
        <v>9</v>
      </c>
      <c r="L18" s="37">
        <v>5</v>
      </c>
      <c r="M18" s="37">
        <v>5</v>
      </c>
      <c r="N18" s="37"/>
      <c r="O18" s="8"/>
      <c r="P18" s="9">
        <f t="shared" si="0"/>
        <v>-1</v>
      </c>
      <c r="Q18" s="9">
        <f t="shared" si="1"/>
        <v>0</v>
      </c>
      <c r="R18" s="9">
        <f t="shared" si="2"/>
        <v>-1</v>
      </c>
      <c r="S18" s="9">
        <f t="shared" si="3"/>
        <v>0</v>
      </c>
      <c r="T18" s="9">
        <f t="shared" si="4"/>
        <v>-1</v>
      </c>
      <c r="U18" s="9">
        <f t="shared" si="5"/>
        <v>-1</v>
      </c>
      <c r="V18" s="9">
        <f t="shared" si="6"/>
        <v>-1</v>
      </c>
      <c r="W18" s="9">
        <f t="shared" si="7"/>
        <v>7</v>
      </c>
      <c r="X18" s="9">
        <f t="shared" si="8"/>
        <v>9</v>
      </c>
      <c r="Y18" s="9">
        <f t="shared" si="9"/>
        <v>5</v>
      </c>
      <c r="Z18" s="9">
        <f t="shared" si="10"/>
        <v>7</v>
      </c>
      <c r="AA18" s="9">
        <f t="shared" si="11"/>
        <v>9</v>
      </c>
      <c r="AB18" s="9">
        <f t="shared" si="12"/>
        <v>7</v>
      </c>
      <c r="AC18" s="9">
        <f t="shared" si="13"/>
        <v>5</v>
      </c>
      <c r="AD18" s="9">
        <f t="shared" si="14"/>
        <v>6</v>
      </c>
      <c r="AE18" s="18">
        <f t="shared" si="15"/>
        <v>9</v>
      </c>
      <c r="AF18" s="34">
        <v>5</v>
      </c>
      <c r="AG18" s="8"/>
      <c r="AH18" s="36"/>
      <c r="AI18" s="37"/>
      <c r="AJ18" s="37"/>
      <c r="AK18" s="37"/>
      <c r="AL18" s="37"/>
      <c r="AM18" s="37"/>
      <c r="AN18" s="37"/>
      <c r="AO18" s="37"/>
      <c r="AP18" s="37"/>
      <c r="AQ18" s="37"/>
      <c r="AR18" s="8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>
        <v>3</v>
      </c>
      <c r="BF18" s="37">
        <v>3</v>
      </c>
      <c r="BG18" s="37"/>
      <c r="BH18" s="38"/>
      <c r="BI18" s="32">
        <f t="shared" si="16"/>
        <v>2.1</v>
      </c>
      <c r="BJ18" s="32">
        <f t="shared" si="17"/>
        <v>2.1</v>
      </c>
      <c r="BK18" s="32">
        <f t="shared" si="18"/>
        <v>2.5</v>
      </c>
      <c r="BL18" s="32">
        <f t="shared" si="19"/>
        <v>7.4</v>
      </c>
      <c r="BM18" s="32">
        <f t="shared" si="20"/>
        <v>8.9</v>
      </c>
      <c r="BN18" s="32">
        <f t="shared" si="21"/>
        <v>8.9</v>
      </c>
      <c r="BO18" s="32">
        <f t="shared" si="22"/>
        <v>12.8</v>
      </c>
      <c r="BP18" s="32">
        <f t="shared" si="23"/>
        <v>6.2</v>
      </c>
      <c r="BQ18" s="32">
        <f t="shared" si="24"/>
        <v>6.2</v>
      </c>
      <c r="BR18" s="32">
        <f t="shared" si="25"/>
        <v>0</v>
      </c>
      <c r="BS18" s="8"/>
      <c r="BT18" s="32">
        <f t="shared" si="26"/>
        <v>2.1</v>
      </c>
      <c r="BU18" s="32">
        <f t="shared" si="27"/>
        <v>2.5</v>
      </c>
      <c r="BV18" s="32">
        <f t="shared" si="28"/>
        <v>2.1</v>
      </c>
      <c r="BW18" s="32">
        <f t="shared" si="29"/>
        <v>2.5</v>
      </c>
      <c r="BX18" s="32">
        <f t="shared" si="30"/>
        <v>2.1</v>
      </c>
      <c r="BY18" s="32">
        <f t="shared" si="31"/>
        <v>2.1</v>
      </c>
      <c r="BZ18" s="32">
        <f t="shared" si="32"/>
        <v>2.1</v>
      </c>
      <c r="CA18" s="32">
        <f t="shared" si="33"/>
        <v>8.9</v>
      </c>
      <c r="CB18" s="32">
        <f t="shared" si="34"/>
        <v>12.8</v>
      </c>
      <c r="CC18" s="32">
        <f t="shared" si="35"/>
        <v>6.2</v>
      </c>
      <c r="CD18" s="32">
        <f t="shared" si="36"/>
        <v>8.9</v>
      </c>
      <c r="CE18" s="32">
        <f t="shared" si="37"/>
        <v>12.8</v>
      </c>
      <c r="CF18" s="32">
        <f t="shared" si="38"/>
        <v>15.4</v>
      </c>
      <c r="CG18" s="32">
        <f t="shared" si="39"/>
        <v>10.7</v>
      </c>
      <c r="CH18" s="32">
        <f t="shared" si="40"/>
        <v>7.4</v>
      </c>
      <c r="CI18" s="48">
        <f t="shared" si="41"/>
        <v>12.8</v>
      </c>
      <c r="CJ18" s="50">
        <f t="shared" si="42"/>
        <v>1</v>
      </c>
    </row>
    <row r="19" spans="2:88" ht="11.25">
      <c r="B19" s="71">
        <f>IF(CJ19=0,"",SUM(CJ$13:CJ19))</f>
        <v>6</v>
      </c>
      <c r="C19" s="10" t="s">
        <v>29</v>
      </c>
      <c r="D19" s="7" t="s">
        <v>30</v>
      </c>
      <c r="E19" s="37">
        <v>-1</v>
      </c>
      <c r="F19" s="37">
        <v>-1</v>
      </c>
      <c r="G19" s="37">
        <v>0</v>
      </c>
      <c r="H19" s="37">
        <v>6</v>
      </c>
      <c r="I19" s="37">
        <v>7</v>
      </c>
      <c r="J19" s="37">
        <v>7</v>
      </c>
      <c r="K19" s="37">
        <v>9</v>
      </c>
      <c r="L19" s="37">
        <v>5</v>
      </c>
      <c r="M19" s="37">
        <v>5</v>
      </c>
      <c r="N19" s="37"/>
      <c r="O19" s="8"/>
      <c r="P19" s="9">
        <f t="shared" si="0"/>
        <v>-1</v>
      </c>
      <c r="Q19" s="9">
        <f t="shared" si="1"/>
        <v>0</v>
      </c>
      <c r="R19" s="9">
        <f t="shared" si="2"/>
        <v>-1</v>
      </c>
      <c r="S19" s="9">
        <f t="shared" si="3"/>
        <v>0</v>
      </c>
      <c r="T19" s="9">
        <f t="shared" si="4"/>
        <v>-1</v>
      </c>
      <c r="U19" s="9">
        <f t="shared" si="5"/>
        <v>-1</v>
      </c>
      <c r="V19" s="9">
        <f t="shared" si="6"/>
        <v>-1</v>
      </c>
      <c r="W19" s="9">
        <f t="shared" si="7"/>
        <v>7</v>
      </c>
      <c r="X19" s="9">
        <f t="shared" si="8"/>
        <v>9</v>
      </c>
      <c r="Y19" s="9">
        <f t="shared" si="9"/>
        <v>5</v>
      </c>
      <c r="Z19" s="9">
        <f t="shared" si="10"/>
        <v>7</v>
      </c>
      <c r="AA19" s="9">
        <f t="shared" si="11"/>
        <v>9</v>
      </c>
      <c r="AB19" s="9">
        <f t="shared" si="12"/>
        <v>7</v>
      </c>
      <c r="AC19" s="9">
        <f t="shared" si="13"/>
        <v>5</v>
      </c>
      <c r="AD19" s="9">
        <f t="shared" si="14"/>
        <v>6</v>
      </c>
      <c r="AE19" s="18">
        <f t="shared" si="15"/>
        <v>9</v>
      </c>
      <c r="AF19" s="34">
        <v>5</v>
      </c>
      <c r="AG19" s="8"/>
      <c r="AH19" s="36"/>
      <c r="AI19" s="37"/>
      <c r="AJ19" s="37"/>
      <c r="AK19" s="37"/>
      <c r="AL19" s="37"/>
      <c r="AM19" s="37"/>
      <c r="AN19" s="37"/>
      <c r="AO19" s="37"/>
      <c r="AP19" s="37"/>
      <c r="AQ19" s="37"/>
      <c r="AR19" s="8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>
        <v>3</v>
      </c>
      <c r="BF19" s="37">
        <v>3</v>
      </c>
      <c r="BG19" s="37"/>
      <c r="BH19" s="38"/>
      <c r="BI19" s="32">
        <f t="shared" si="16"/>
        <v>2.1</v>
      </c>
      <c r="BJ19" s="32">
        <f t="shared" si="17"/>
        <v>2.1</v>
      </c>
      <c r="BK19" s="32">
        <f t="shared" si="18"/>
        <v>2.5</v>
      </c>
      <c r="BL19" s="32">
        <f t="shared" si="19"/>
        <v>7.4</v>
      </c>
      <c r="BM19" s="32">
        <f t="shared" si="20"/>
        <v>8.9</v>
      </c>
      <c r="BN19" s="32">
        <f t="shared" si="21"/>
        <v>8.9</v>
      </c>
      <c r="BO19" s="32">
        <f t="shared" si="22"/>
        <v>12.8</v>
      </c>
      <c r="BP19" s="32">
        <f t="shared" si="23"/>
        <v>6.2</v>
      </c>
      <c r="BQ19" s="32">
        <f t="shared" si="24"/>
        <v>6.2</v>
      </c>
      <c r="BR19" s="32">
        <f t="shared" si="25"/>
        <v>0</v>
      </c>
      <c r="BS19" s="8"/>
      <c r="BT19" s="32">
        <f t="shared" si="26"/>
        <v>2.1</v>
      </c>
      <c r="BU19" s="32">
        <f t="shared" si="27"/>
        <v>2.5</v>
      </c>
      <c r="BV19" s="32">
        <f t="shared" si="28"/>
        <v>2.1</v>
      </c>
      <c r="BW19" s="32">
        <f t="shared" si="29"/>
        <v>2.5</v>
      </c>
      <c r="BX19" s="32">
        <f t="shared" si="30"/>
        <v>2.1</v>
      </c>
      <c r="BY19" s="32">
        <f t="shared" si="31"/>
        <v>2.1</v>
      </c>
      <c r="BZ19" s="32">
        <f t="shared" si="32"/>
        <v>2.1</v>
      </c>
      <c r="CA19" s="32">
        <f t="shared" si="33"/>
        <v>8.9</v>
      </c>
      <c r="CB19" s="32">
        <f t="shared" si="34"/>
        <v>12.8</v>
      </c>
      <c r="CC19" s="32">
        <f t="shared" si="35"/>
        <v>6.2</v>
      </c>
      <c r="CD19" s="32">
        <f t="shared" si="36"/>
        <v>8.9</v>
      </c>
      <c r="CE19" s="32">
        <f t="shared" si="37"/>
        <v>12.8</v>
      </c>
      <c r="CF19" s="32">
        <f t="shared" si="38"/>
        <v>15.4</v>
      </c>
      <c r="CG19" s="32">
        <f t="shared" si="39"/>
        <v>10.7</v>
      </c>
      <c r="CH19" s="32">
        <f t="shared" si="40"/>
        <v>7.4</v>
      </c>
      <c r="CI19" s="48">
        <f t="shared" si="41"/>
        <v>12.8</v>
      </c>
      <c r="CJ19" s="50">
        <f t="shared" si="42"/>
        <v>1</v>
      </c>
    </row>
    <row r="20" spans="2:88" ht="11.25">
      <c r="B20" s="71">
        <f>IF(CJ20=0,"",SUM(CJ$13:CJ20))</f>
        <v>7</v>
      </c>
      <c r="C20" s="10" t="s">
        <v>29</v>
      </c>
      <c r="D20" s="7" t="s">
        <v>30</v>
      </c>
      <c r="E20" s="37">
        <v>-1</v>
      </c>
      <c r="F20" s="37">
        <v>-1</v>
      </c>
      <c r="G20" s="37">
        <v>0</v>
      </c>
      <c r="H20" s="37">
        <v>6</v>
      </c>
      <c r="I20" s="37">
        <v>7</v>
      </c>
      <c r="J20" s="37">
        <v>7</v>
      </c>
      <c r="K20" s="37">
        <v>9</v>
      </c>
      <c r="L20" s="37">
        <v>5</v>
      </c>
      <c r="M20" s="37">
        <v>5</v>
      </c>
      <c r="N20" s="37"/>
      <c r="O20" s="8"/>
      <c r="P20" s="9">
        <f t="shared" si="0"/>
        <v>-1</v>
      </c>
      <c r="Q20" s="9">
        <f t="shared" si="1"/>
        <v>0</v>
      </c>
      <c r="R20" s="9">
        <f t="shared" si="2"/>
        <v>-1</v>
      </c>
      <c r="S20" s="9">
        <f t="shared" si="3"/>
        <v>0</v>
      </c>
      <c r="T20" s="9">
        <f t="shared" si="4"/>
        <v>-1</v>
      </c>
      <c r="U20" s="9">
        <f t="shared" si="5"/>
        <v>-1</v>
      </c>
      <c r="V20" s="9">
        <f t="shared" si="6"/>
        <v>-1</v>
      </c>
      <c r="W20" s="9">
        <f t="shared" si="7"/>
        <v>7</v>
      </c>
      <c r="X20" s="9">
        <f t="shared" si="8"/>
        <v>9</v>
      </c>
      <c r="Y20" s="9">
        <f t="shared" si="9"/>
        <v>5</v>
      </c>
      <c r="Z20" s="9">
        <f t="shared" si="10"/>
        <v>7</v>
      </c>
      <c r="AA20" s="9">
        <f t="shared" si="11"/>
        <v>9</v>
      </c>
      <c r="AB20" s="9">
        <f t="shared" si="12"/>
        <v>7</v>
      </c>
      <c r="AC20" s="9">
        <f t="shared" si="13"/>
        <v>5</v>
      </c>
      <c r="AD20" s="9">
        <f t="shared" si="14"/>
        <v>6</v>
      </c>
      <c r="AE20" s="18">
        <f t="shared" si="15"/>
        <v>9</v>
      </c>
      <c r="AF20" s="34">
        <v>5</v>
      </c>
      <c r="AG20" s="8"/>
      <c r="AH20" s="36"/>
      <c r="AI20" s="37"/>
      <c r="AJ20" s="37"/>
      <c r="AK20" s="37"/>
      <c r="AL20" s="37"/>
      <c r="AM20" s="37"/>
      <c r="AN20" s="37"/>
      <c r="AO20" s="37"/>
      <c r="AP20" s="37"/>
      <c r="AQ20" s="37"/>
      <c r="AR20" s="8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>
        <v>3</v>
      </c>
      <c r="BF20" s="37">
        <v>3</v>
      </c>
      <c r="BG20" s="37"/>
      <c r="BH20" s="38"/>
      <c r="BI20" s="32">
        <f t="shared" si="16"/>
        <v>2.1</v>
      </c>
      <c r="BJ20" s="32">
        <f t="shared" si="17"/>
        <v>2.1</v>
      </c>
      <c r="BK20" s="32">
        <f t="shared" si="18"/>
        <v>2.5</v>
      </c>
      <c r="BL20" s="32">
        <f t="shared" si="19"/>
        <v>7.4</v>
      </c>
      <c r="BM20" s="32">
        <f t="shared" si="20"/>
        <v>8.9</v>
      </c>
      <c r="BN20" s="32">
        <f t="shared" si="21"/>
        <v>8.9</v>
      </c>
      <c r="BO20" s="32">
        <f t="shared" si="22"/>
        <v>12.8</v>
      </c>
      <c r="BP20" s="32">
        <f t="shared" si="23"/>
        <v>6.2</v>
      </c>
      <c r="BQ20" s="32">
        <f t="shared" si="24"/>
        <v>6.2</v>
      </c>
      <c r="BR20" s="32">
        <f t="shared" si="25"/>
        <v>0</v>
      </c>
      <c r="BS20" s="8"/>
      <c r="BT20" s="32">
        <f t="shared" si="26"/>
        <v>2.1</v>
      </c>
      <c r="BU20" s="32">
        <f t="shared" si="27"/>
        <v>2.5</v>
      </c>
      <c r="BV20" s="32">
        <f t="shared" si="28"/>
        <v>2.1</v>
      </c>
      <c r="BW20" s="32">
        <f t="shared" si="29"/>
        <v>2.5</v>
      </c>
      <c r="BX20" s="32">
        <f t="shared" si="30"/>
        <v>2.1</v>
      </c>
      <c r="BY20" s="32">
        <f t="shared" si="31"/>
        <v>2.1</v>
      </c>
      <c r="BZ20" s="32">
        <f t="shared" si="32"/>
        <v>2.1</v>
      </c>
      <c r="CA20" s="32">
        <f t="shared" si="33"/>
        <v>8.9</v>
      </c>
      <c r="CB20" s="32">
        <f t="shared" si="34"/>
        <v>12.8</v>
      </c>
      <c r="CC20" s="32">
        <f t="shared" si="35"/>
        <v>6.2</v>
      </c>
      <c r="CD20" s="32">
        <f t="shared" si="36"/>
        <v>8.9</v>
      </c>
      <c r="CE20" s="32">
        <f t="shared" si="37"/>
        <v>12.8</v>
      </c>
      <c r="CF20" s="32">
        <f t="shared" si="38"/>
        <v>15.4</v>
      </c>
      <c r="CG20" s="32">
        <f t="shared" si="39"/>
        <v>10.7</v>
      </c>
      <c r="CH20" s="32">
        <f t="shared" si="40"/>
        <v>7.4</v>
      </c>
      <c r="CI20" s="48">
        <f t="shared" si="41"/>
        <v>12.8</v>
      </c>
      <c r="CJ20" s="50">
        <f t="shared" si="42"/>
        <v>1</v>
      </c>
    </row>
    <row r="21" spans="2:88" ht="11.25">
      <c r="B21" s="71">
        <f>IF(CJ21=0,"",SUM(CJ$13:CJ21))</f>
        <v>8</v>
      </c>
      <c r="C21" s="10" t="s">
        <v>29</v>
      </c>
      <c r="D21" s="7" t="s">
        <v>30</v>
      </c>
      <c r="E21" s="37">
        <v>-1</v>
      </c>
      <c r="F21" s="37">
        <v>-1</v>
      </c>
      <c r="G21" s="37">
        <v>0</v>
      </c>
      <c r="H21" s="37">
        <v>6</v>
      </c>
      <c r="I21" s="37">
        <v>7</v>
      </c>
      <c r="J21" s="37">
        <v>7</v>
      </c>
      <c r="K21" s="37">
        <v>9</v>
      </c>
      <c r="L21" s="37">
        <v>5</v>
      </c>
      <c r="M21" s="37">
        <v>5</v>
      </c>
      <c r="N21" s="37"/>
      <c r="O21" s="8"/>
      <c r="P21" s="9">
        <f t="shared" si="0"/>
        <v>-1</v>
      </c>
      <c r="Q21" s="9">
        <f t="shared" si="1"/>
        <v>0</v>
      </c>
      <c r="R21" s="9">
        <f t="shared" si="2"/>
        <v>-1</v>
      </c>
      <c r="S21" s="9">
        <f t="shared" si="3"/>
        <v>0</v>
      </c>
      <c r="T21" s="9">
        <f t="shared" si="4"/>
        <v>-1</v>
      </c>
      <c r="U21" s="9">
        <f t="shared" si="5"/>
        <v>-1</v>
      </c>
      <c r="V21" s="9">
        <f t="shared" si="6"/>
        <v>-1</v>
      </c>
      <c r="W21" s="9">
        <f t="shared" si="7"/>
        <v>7</v>
      </c>
      <c r="X21" s="9">
        <f t="shared" si="8"/>
        <v>9</v>
      </c>
      <c r="Y21" s="9">
        <f t="shared" si="9"/>
        <v>5</v>
      </c>
      <c r="Z21" s="9">
        <f t="shared" si="10"/>
        <v>7</v>
      </c>
      <c r="AA21" s="9">
        <f t="shared" si="11"/>
        <v>9</v>
      </c>
      <c r="AB21" s="9">
        <f t="shared" si="12"/>
        <v>7</v>
      </c>
      <c r="AC21" s="9">
        <f t="shared" si="13"/>
        <v>5</v>
      </c>
      <c r="AD21" s="9">
        <f t="shared" si="14"/>
        <v>6</v>
      </c>
      <c r="AE21" s="18">
        <f t="shared" si="15"/>
        <v>9</v>
      </c>
      <c r="AF21" s="34">
        <v>5</v>
      </c>
      <c r="AG21" s="8"/>
      <c r="AH21" s="36"/>
      <c r="AI21" s="37"/>
      <c r="AJ21" s="37"/>
      <c r="AK21" s="37"/>
      <c r="AL21" s="37"/>
      <c r="AM21" s="37"/>
      <c r="AN21" s="37"/>
      <c r="AO21" s="37"/>
      <c r="AP21" s="37"/>
      <c r="AQ21" s="37"/>
      <c r="AR21" s="8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>
        <v>3</v>
      </c>
      <c r="BF21" s="37">
        <v>3</v>
      </c>
      <c r="BG21" s="37"/>
      <c r="BH21" s="38"/>
      <c r="BI21" s="32">
        <f t="shared" si="16"/>
        <v>2.1</v>
      </c>
      <c r="BJ21" s="32">
        <f t="shared" si="17"/>
        <v>2.1</v>
      </c>
      <c r="BK21" s="32">
        <f t="shared" si="18"/>
        <v>2.5</v>
      </c>
      <c r="BL21" s="32">
        <f t="shared" si="19"/>
        <v>7.4</v>
      </c>
      <c r="BM21" s="32">
        <f t="shared" si="20"/>
        <v>8.9</v>
      </c>
      <c r="BN21" s="32">
        <f t="shared" si="21"/>
        <v>8.9</v>
      </c>
      <c r="BO21" s="32">
        <f t="shared" si="22"/>
        <v>12.8</v>
      </c>
      <c r="BP21" s="32">
        <f t="shared" si="23"/>
        <v>6.2</v>
      </c>
      <c r="BQ21" s="32">
        <f t="shared" si="24"/>
        <v>6.2</v>
      </c>
      <c r="BR21" s="32">
        <f t="shared" si="25"/>
        <v>0</v>
      </c>
      <c r="BS21" s="8"/>
      <c r="BT21" s="32">
        <f t="shared" si="26"/>
        <v>2.1</v>
      </c>
      <c r="BU21" s="32">
        <f t="shared" si="27"/>
        <v>2.5</v>
      </c>
      <c r="BV21" s="32">
        <f t="shared" si="28"/>
        <v>2.1</v>
      </c>
      <c r="BW21" s="32">
        <f t="shared" si="29"/>
        <v>2.5</v>
      </c>
      <c r="BX21" s="32">
        <f t="shared" si="30"/>
        <v>2.1</v>
      </c>
      <c r="BY21" s="32">
        <f t="shared" si="31"/>
        <v>2.1</v>
      </c>
      <c r="BZ21" s="32">
        <f t="shared" si="32"/>
        <v>2.1</v>
      </c>
      <c r="CA21" s="32">
        <f t="shared" si="33"/>
        <v>8.9</v>
      </c>
      <c r="CB21" s="32">
        <f t="shared" si="34"/>
        <v>12.8</v>
      </c>
      <c r="CC21" s="32">
        <f t="shared" si="35"/>
        <v>6.2</v>
      </c>
      <c r="CD21" s="32">
        <f t="shared" si="36"/>
        <v>8.9</v>
      </c>
      <c r="CE21" s="32">
        <f t="shared" si="37"/>
        <v>12.8</v>
      </c>
      <c r="CF21" s="32">
        <f t="shared" si="38"/>
        <v>15.4</v>
      </c>
      <c r="CG21" s="32">
        <f t="shared" si="39"/>
        <v>10.7</v>
      </c>
      <c r="CH21" s="32">
        <f t="shared" si="40"/>
        <v>7.4</v>
      </c>
      <c r="CI21" s="48">
        <f t="shared" si="41"/>
        <v>12.8</v>
      </c>
      <c r="CJ21" s="50">
        <f t="shared" si="42"/>
        <v>1</v>
      </c>
    </row>
    <row r="22" spans="2:88" ht="11.25">
      <c r="B22" s="71">
        <f>IF(CJ22=0,"",SUM(CJ$13:CJ22))</f>
        <v>9</v>
      </c>
      <c r="C22" s="10" t="s">
        <v>29</v>
      </c>
      <c r="D22" s="7" t="s">
        <v>30</v>
      </c>
      <c r="E22" s="37">
        <v>-1</v>
      </c>
      <c r="F22" s="37">
        <v>-1</v>
      </c>
      <c r="G22" s="37">
        <v>0</v>
      </c>
      <c r="H22" s="37">
        <v>6</v>
      </c>
      <c r="I22" s="37">
        <v>7</v>
      </c>
      <c r="J22" s="37">
        <v>7</v>
      </c>
      <c r="K22" s="37">
        <v>9</v>
      </c>
      <c r="L22" s="37">
        <v>5</v>
      </c>
      <c r="M22" s="37">
        <v>5</v>
      </c>
      <c r="N22" s="37"/>
      <c r="O22" s="8"/>
      <c r="P22" s="9">
        <f t="shared" si="0"/>
        <v>-1</v>
      </c>
      <c r="Q22" s="9">
        <f t="shared" si="1"/>
        <v>0</v>
      </c>
      <c r="R22" s="9">
        <f t="shared" si="2"/>
        <v>-1</v>
      </c>
      <c r="S22" s="9">
        <f t="shared" si="3"/>
        <v>0</v>
      </c>
      <c r="T22" s="9">
        <f t="shared" si="4"/>
        <v>-1</v>
      </c>
      <c r="U22" s="9">
        <f t="shared" si="5"/>
        <v>-1</v>
      </c>
      <c r="V22" s="9">
        <f t="shared" si="6"/>
        <v>-1</v>
      </c>
      <c r="W22" s="9">
        <f t="shared" si="7"/>
        <v>7</v>
      </c>
      <c r="X22" s="9">
        <f t="shared" si="8"/>
        <v>9</v>
      </c>
      <c r="Y22" s="9">
        <f t="shared" si="9"/>
        <v>5</v>
      </c>
      <c r="Z22" s="9">
        <f t="shared" si="10"/>
        <v>7</v>
      </c>
      <c r="AA22" s="9">
        <f t="shared" si="11"/>
        <v>9</v>
      </c>
      <c r="AB22" s="9">
        <f t="shared" si="12"/>
        <v>7</v>
      </c>
      <c r="AC22" s="9">
        <f t="shared" si="13"/>
        <v>5</v>
      </c>
      <c r="AD22" s="9">
        <f t="shared" si="14"/>
        <v>6</v>
      </c>
      <c r="AE22" s="18">
        <f t="shared" si="15"/>
        <v>9</v>
      </c>
      <c r="AF22" s="34">
        <v>5</v>
      </c>
      <c r="AG22" s="8"/>
      <c r="AH22" s="36"/>
      <c r="AI22" s="37"/>
      <c r="AJ22" s="37"/>
      <c r="AK22" s="37"/>
      <c r="AL22" s="37"/>
      <c r="AM22" s="37"/>
      <c r="AN22" s="37"/>
      <c r="AO22" s="37"/>
      <c r="AP22" s="37"/>
      <c r="AQ22" s="37"/>
      <c r="AR22" s="8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>
        <v>3</v>
      </c>
      <c r="BF22" s="37">
        <v>3</v>
      </c>
      <c r="BG22" s="37"/>
      <c r="BH22" s="38"/>
      <c r="BI22" s="32">
        <f t="shared" si="16"/>
        <v>2.1</v>
      </c>
      <c r="BJ22" s="32">
        <f t="shared" si="17"/>
        <v>2.1</v>
      </c>
      <c r="BK22" s="32">
        <f t="shared" si="18"/>
        <v>2.5</v>
      </c>
      <c r="BL22" s="32">
        <f t="shared" si="19"/>
        <v>7.4</v>
      </c>
      <c r="BM22" s="32">
        <f t="shared" si="20"/>
        <v>8.9</v>
      </c>
      <c r="BN22" s="32">
        <f t="shared" si="21"/>
        <v>8.9</v>
      </c>
      <c r="BO22" s="32">
        <f t="shared" si="22"/>
        <v>12.8</v>
      </c>
      <c r="BP22" s="32">
        <f t="shared" si="23"/>
        <v>6.2</v>
      </c>
      <c r="BQ22" s="32">
        <f t="shared" si="24"/>
        <v>6.2</v>
      </c>
      <c r="BR22" s="32">
        <f t="shared" si="25"/>
        <v>0</v>
      </c>
      <c r="BS22" s="8"/>
      <c r="BT22" s="32">
        <f t="shared" si="26"/>
        <v>2.1</v>
      </c>
      <c r="BU22" s="32">
        <f t="shared" si="27"/>
        <v>2.5</v>
      </c>
      <c r="BV22" s="32">
        <f t="shared" si="28"/>
        <v>2.1</v>
      </c>
      <c r="BW22" s="32">
        <f t="shared" si="29"/>
        <v>2.5</v>
      </c>
      <c r="BX22" s="32">
        <f t="shared" si="30"/>
        <v>2.1</v>
      </c>
      <c r="BY22" s="32">
        <f t="shared" si="31"/>
        <v>2.1</v>
      </c>
      <c r="BZ22" s="32">
        <f t="shared" si="32"/>
        <v>2.1</v>
      </c>
      <c r="CA22" s="32">
        <f t="shared" si="33"/>
        <v>8.9</v>
      </c>
      <c r="CB22" s="32">
        <f t="shared" si="34"/>
        <v>12.8</v>
      </c>
      <c r="CC22" s="32">
        <f t="shared" si="35"/>
        <v>6.2</v>
      </c>
      <c r="CD22" s="32">
        <f t="shared" si="36"/>
        <v>8.9</v>
      </c>
      <c r="CE22" s="32">
        <f t="shared" si="37"/>
        <v>12.8</v>
      </c>
      <c r="CF22" s="32">
        <f t="shared" si="38"/>
        <v>15.4</v>
      </c>
      <c r="CG22" s="32">
        <f t="shared" si="39"/>
        <v>10.7</v>
      </c>
      <c r="CH22" s="32">
        <f t="shared" si="40"/>
        <v>7.4</v>
      </c>
      <c r="CI22" s="48">
        <f t="shared" si="41"/>
        <v>12.8</v>
      </c>
      <c r="CJ22" s="50">
        <f t="shared" si="42"/>
        <v>1</v>
      </c>
    </row>
    <row r="23" spans="2:88" ht="11.25">
      <c r="B23" s="71">
        <f>IF(CJ23=0,"",SUM(CJ$13:CJ23))</f>
        <v>10</v>
      </c>
      <c r="C23" s="10" t="s">
        <v>29</v>
      </c>
      <c r="D23" s="7" t="s">
        <v>30</v>
      </c>
      <c r="E23" s="37">
        <v>-1</v>
      </c>
      <c r="F23" s="37">
        <v>-1</v>
      </c>
      <c r="G23" s="37">
        <v>0</v>
      </c>
      <c r="H23" s="37">
        <v>6</v>
      </c>
      <c r="I23" s="37">
        <v>7</v>
      </c>
      <c r="J23" s="37">
        <v>7</v>
      </c>
      <c r="K23" s="37">
        <v>9</v>
      </c>
      <c r="L23" s="37">
        <v>5</v>
      </c>
      <c r="M23" s="37">
        <v>5</v>
      </c>
      <c r="N23" s="37"/>
      <c r="O23" s="8"/>
      <c r="P23" s="9">
        <f t="shared" si="0"/>
        <v>-1</v>
      </c>
      <c r="Q23" s="9">
        <f t="shared" si="1"/>
        <v>0</v>
      </c>
      <c r="R23" s="9">
        <f t="shared" si="2"/>
        <v>-1</v>
      </c>
      <c r="S23" s="9">
        <f t="shared" si="3"/>
        <v>0</v>
      </c>
      <c r="T23" s="9">
        <f t="shared" si="4"/>
        <v>-1</v>
      </c>
      <c r="U23" s="9">
        <f t="shared" si="5"/>
        <v>-1</v>
      </c>
      <c r="V23" s="9">
        <f t="shared" si="6"/>
        <v>-1</v>
      </c>
      <c r="W23" s="9">
        <f t="shared" si="7"/>
        <v>7</v>
      </c>
      <c r="X23" s="9">
        <f t="shared" si="8"/>
        <v>9</v>
      </c>
      <c r="Y23" s="9">
        <f t="shared" si="9"/>
        <v>5</v>
      </c>
      <c r="Z23" s="9">
        <f t="shared" si="10"/>
        <v>7</v>
      </c>
      <c r="AA23" s="9">
        <f t="shared" si="11"/>
        <v>9</v>
      </c>
      <c r="AB23" s="9">
        <f t="shared" si="12"/>
        <v>7</v>
      </c>
      <c r="AC23" s="9">
        <f t="shared" si="13"/>
        <v>5</v>
      </c>
      <c r="AD23" s="9">
        <f t="shared" si="14"/>
        <v>6</v>
      </c>
      <c r="AE23" s="18">
        <f t="shared" si="15"/>
        <v>9</v>
      </c>
      <c r="AF23" s="34">
        <v>5</v>
      </c>
      <c r="AG23" s="8"/>
      <c r="AH23" s="36"/>
      <c r="AI23" s="37"/>
      <c r="AJ23" s="37"/>
      <c r="AK23" s="37"/>
      <c r="AL23" s="37"/>
      <c r="AM23" s="37"/>
      <c r="AN23" s="37"/>
      <c r="AO23" s="37"/>
      <c r="AP23" s="37"/>
      <c r="AQ23" s="37"/>
      <c r="AR23" s="8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>
        <v>3</v>
      </c>
      <c r="BF23" s="37">
        <v>3</v>
      </c>
      <c r="BG23" s="37"/>
      <c r="BH23" s="38"/>
      <c r="BI23" s="32">
        <f t="shared" si="16"/>
        <v>2.1</v>
      </c>
      <c r="BJ23" s="32">
        <f t="shared" si="17"/>
        <v>2.1</v>
      </c>
      <c r="BK23" s="32">
        <f t="shared" si="18"/>
        <v>2.5</v>
      </c>
      <c r="BL23" s="32">
        <f t="shared" si="19"/>
        <v>7.4</v>
      </c>
      <c r="BM23" s="32">
        <f t="shared" si="20"/>
        <v>8.9</v>
      </c>
      <c r="BN23" s="32">
        <f t="shared" si="21"/>
        <v>8.9</v>
      </c>
      <c r="BO23" s="32">
        <f t="shared" si="22"/>
        <v>12.8</v>
      </c>
      <c r="BP23" s="32">
        <f t="shared" si="23"/>
        <v>6.2</v>
      </c>
      <c r="BQ23" s="32">
        <f t="shared" si="24"/>
        <v>6.2</v>
      </c>
      <c r="BR23" s="32">
        <f t="shared" si="25"/>
        <v>0</v>
      </c>
      <c r="BS23" s="8"/>
      <c r="BT23" s="32">
        <f t="shared" si="26"/>
        <v>2.1</v>
      </c>
      <c r="BU23" s="32">
        <f t="shared" si="27"/>
        <v>2.5</v>
      </c>
      <c r="BV23" s="32">
        <f t="shared" si="28"/>
        <v>2.1</v>
      </c>
      <c r="BW23" s="32">
        <f t="shared" si="29"/>
        <v>2.5</v>
      </c>
      <c r="BX23" s="32">
        <f t="shared" si="30"/>
        <v>2.1</v>
      </c>
      <c r="BY23" s="32">
        <f t="shared" si="31"/>
        <v>2.1</v>
      </c>
      <c r="BZ23" s="32">
        <f t="shared" si="32"/>
        <v>2.1</v>
      </c>
      <c r="CA23" s="32">
        <f t="shared" si="33"/>
        <v>8.9</v>
      </c>
      <c r="CB23" s="32">
        <f t="shared" si="34"/>
        <v>12.8</v>
      </c>
      <c r="CC23" s="32">
        <f t="shared" si="35"/>
        <v>6.2</v>
      </c>
      <c r="CD23" s="32">
        <f t="shared" si="36"/>
        <v>8.9</v>
      </c>
      <c r="CE23" s="32">
        <f t="shared" si="37"/>
        <v>12.8</v>
      </c>
      <c r="CF23" s="32">
        <f t="shared" si="38"/>
        <v>15.4</v>
      </c>
      <c r="CG23" s="32">
        <f t="shared" si="39"/>
        <v>10.7</v>
      </c>
      <c r="CH23" s="32">
        <f t="shared" si="40"/>
        <v>7.4</v>
      </c>
      <c r="CI23" s="48">
        <f t="shared" si="41"/>
        <v>12.8</v>
      </c>
      <c r="CJ23" s="50">
        <f t="shared" si="42"/>
        <v>1</v>
      </c>
    </row>
    <row r="24" spans="2:88" ht="11.25">
      <c r="B24" s="71">
        <f>IF(CJ24=0,"",SUM(CJ$13:CJ24))</f>
        <v>11</v>
      </c>
      <c r="C24" s="10" t="s">
        <v>31</v>
      </c>
      <c r="D24" s="7" t="s">
        <v>32</v>
      </c>
      <c r="E24" s="37">
        <v>3</v>
      </c>
      <c r="F24" s="37">
        <v>2</v>
      </c>
      <c r="G24" s="37">
        <v>2</v>
      </c>
      <c r="H24" s="37">
        <v>17</v>
      </c>
      <c r="I24" s="37">
        <v>6</v>
      </c>
      <c r="J24" s="37">
        <v>12</v>
      </c>
      <c r="K24" s="37">
        <v>10</v>
      </c>
      <c r="L24" s="37">
        <v>14</v>
      </c>
      <c r="M24" s="37">
        <v>9</v>
      </c>
      <c r="N24" s="37"/>
      <c r="O24" s="8"/>
      <c r="P24" s="9">
        <f t="shared" si="0"/>
        <v>3</v>
      </c>
      <c r="Q24" s="9">
        <f t="shared" si="1"/>
        <v>2</v>
      </c>
      <c r="R24" s="9">
        <f t="shared" si="2"/>
        <v>3</v>
      </c>
      <c r="S24" s="9">
        <f t="shared" si="3"/>
        <v>2</v>
      </c>
      <c r="T24" s="9">
        <f t="shared" si="4"/>
        <v>3</v>
      </c>
      <c r="U24" s="9">
        <f t="shared" si="5"/>
        <v>2</v>
      </c>
      <c r="V24" s="9">
        <f t="shared" si="6"/>
        <v>2</v>
      </c>
      <c r="W24" s="9">
        <f t="shared" si="7"/>
        <v>6</v>
      </c>
      <c r="X24" s="9">
        <f t="shared" si="8"/>
        <v>10</v>
      </c>
      <c r="Y24" s="9">
        <f t="shared" si="9"/>
        <v>14</v>
      </c>
      <c r="Z24" s="9">
        <f t="shared" si="10"/>
        <v>6</v>
      </c>
      <c r="AA24" s="9">
        <f t="shared" si="11"/>
        <v>10</v>
      </c>
      <c r="AB24" s="9">
        <f t="shared" si="12"/>
        <v>12</v>
      </c>
      <c r="AC24" s="9">
        <f t="shared" si="13"/>
        <v>14</v>
      </c>
      <c r="AD24" s="9">
        <f t="shared" si="14"/>
        <v>17</v>
      </c>
      <c r="AE24" s="18">
        <f t="shared" si="15"/>
        <v>10</v>
      </c>
      <c r="AF24" s="34">
        <v>5</v>
      </c>
      <c r="AG24" s="8"/>
      <c r="AH24" s="36"/>
      <c r="AI24" s="37"/>
      <c r="AJ24" s="37"/>
      <c r="AK24" s="37"/>
      <c r="AL24" s="37"/>
      <c r="AM24" s="37"/>
      <c r="AN24" s="37"/>
      <c r="AO24" s="37"/>
      <c r="AP24" s="37"/>
      <c r="AQ24" s="37"/>
      <c r="AR24" s="8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>
        <v>3</v>
      </c>
      <c r="BF24" s="37">
        <v>3</v>
      </c>
      <c r="BG24" s="37">
        <v>4</v>
      </c>
      <c r="BH24" s="38">
        <v>4</v>
      </c>
      <c r="BI24" s="32">
        <f t="shared" si="16"/>
        <v>4.3</v>
      </c>
      <c r="BJ24" s="32">
        <f t="shared" si="17"/>
        <v>3.6</v>
      </c>
      <c r="BK24" s="32">
        <f t="shared" si="18"/>
        <v>3.6</v>
      </c>
      <c r="BL24" s="32">
        <f t="shared" si="19"/>
        <v>55.2</v>
      </c>
      <c r="BM24" s="32">
        <f t="shared" si="20"/>
        <v>7.4</v>
      </c>
      <c r="BN24" s="32">
        <f t="shared" si="21"/>
        <v>22.2</v>
      </c>
      <c r="BO24" s="32">
        <f t="shared" si="22"/>
        <v>15.4</v>
      </c>
      <c r="BP24" s="32">
        <f t="shared" si="23"/>
        <v>31.9</v>
      </c>
      <c r="BQ24" s="32">
        <f t="shared" si="24"/>
        <v>12.8</v>
      </c>
      <c r="BR24" s="32">
        <f t="shared" si="25"/>
        <v>0</v>
      </c>
      <c r="BS24" s="8"/>
      <c r="BT24" s="32">
        <f t="shared" si="26"/>
        <v>4.3</v>
      </c>
      <c r="BU24" s="32">
        <f t="shared" si="27"/>
        <v>3.6</v>
      </c>
      <c r="BV24" s="32">
        <f t="shared" si="28"/>
        <v>4.3</v>
      </c>
      <c r="BW24" s="32">
        <f t="shared" si="29"/>
        <v>3.6</v>
      </c>
      <c r="BX24" s="32">
        <f t="shared" si="30"/>
        <v>4.3</v>
      </c>
      <c r="BY24" s="32">
        <f t="shared" si="31"/>
        <v>3.6</v>
      </c>
      <c r="BZ24" s="32">
        <f t="shared" si="32"/>
        <v>3.6</v>
      </c>
      <c r="CA24" s="32">
        <f t="shared" si="33"/>
        <v>7.4</v>
      </c>
      <c r="CB24" s="32">
        <f t="shared" si="34"/>
        <v>15.4</v>
      </c>
      <c r="CC24" s="32">
        <f t="shared" si="35"/>
        <v>31.9</v>
      </c>
      <c r="CD24" s="32">
        <f t="shared" si="36"/>
        <v>7.4</v>
      </c>
      <c r="CE24" s="32">
        <f t="shared" si="37"/>
        <v>15.4</v>
      </c>
      <c r="CF24" s="32">
        <f t="shared" si="38"/>
        <v>38.3</v>
      </c>
      <c r="CG24" s="32">
        <f t="shared" si="39"/>
        <v>55.2</v>
      </c>
      <c r="CH24" s="32">
        <f t="shared" si="40"/>
        <v>114.5</v>
      </c>
      <c r="CI24" s="48">
        <f t="shared" si="41"/>
        <v>31.9</v>
      </c>
      <c r="CJ24" s="50">
        <f t="shared" si="42"/>
        <v>1</v>
      </c>
    </row>
    <row r="25" spans="2:88" ht="11.25">
      <c r="B25" s="71">
        <f>IF(CJ25=0,"",SUM(CJ$13:CJ25))</f>
        <v>12</v>
      </c>
      <c r="C25" s="10" t="s">
        <v>33</v>
      </c>
      <c r="D25" s="7" t="s">
        <v>34</v>
      </c>
      <c r="E25" s="37">
        <v>1</v>
      </c>
      <c r="F25" s="37">
        <v>0</v>
      </c>
      <c r="G25" s="37">
        <v>2</v>
      </c>
      <c r="H25" s="37">
        <v>10</v>
      </c>
      <c r="I25" s="37">
        <v>5</v>
      </c>
      <c r="J25" s="37">
        <v>11</v>
      </c>
      <c r="K25" s="37">
        <v>9</v>
      </c>
      <c r="L25" s="37">
        <v>9</v>
      </c>
      <c r="M25" s="37">
        <v>8</v>
      </c>
      <c r="N25" s="37"/>
      <c r="O25" s="8"/>
      <c r="P25" s="9">
        <f t="shared" si="0"/>
        <v>1</v>
      </c>
      <c r="Q25" s="9">
        <f t="shared" si="1"/>
        <v>2</v>
      </c>
      <c r="R25" s="9">
        <f t="shared" si="2"/>
        <v>1</v>
      </c>
      <c r="S25" s="9">
        <f t="shared" si="3"/>
        <v>2</v>
      </c>
      <c r="T25" s="9">
        <f t="shared" si="4"/>
        <v>1</v>
      </c>
      <c r="U25" s="9">
        <f t="shared" si="5"/>
        <v>0</v>
      </c>
      <c r="V25" s="9">
        <f t="shared" si="6"/>
        <v>0</v>
      </c>
      <c r="W25" s="9">
        <f t="shared" si="7"/>
        <v>5</v>
      </c>
      <c r="X25" s="9">
        <f t="shared" si="8"/>
        <v>9</v>
      </c>
      <c r="Y25" s="9">
        <f t="shared" si="9"/>
        <v>9</v>
      </c>
      <c r="Z25" s="9">
        <f t="shared" si="10"/>
        <v>5</v>
      </c>
      <c r="AA25" s="9">
        <f t="shared" si="11"/>
        <v>9</v>
      </c>
      <c r="AB25" s="9">
        <f t="shared" si="12"/>
        <v>11</v>
      </c>
      <c r="AC25" s="9">
        <f t="shared" si="13"/>
        <v>9</v>
      </c>
      <c r="AD25" s="9">
        <f t="shared" si="14"/>
        <v>10</v>
      </c>
      <c r="AE25" s="18">
        <f t="shared" si="15"/>
        <v>9</v>
      </c>
      <c r="AF25" s="34">
        <v>5</v>
      </c>
      <c r="AG25" s="8"/>
      <c r="AH25" s="36"/>
      <c r="AI25" s="37"/>
      <c r="AJ25" s="37"/>
      <c r="AK25" s="37"/>
      <c r="AL25" s="37"/>
      <c r="AM25" s="37"/>
      <c r="AN25" s="37"/>
      <c r="AO25" s="37"/>
      <c r="AP25" s="37"/>
      <c r="AQ25" s="37"/>
      <c r="AR25" s="8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>
        <v>3</v>
      </c>
      <c r="BF25" s="37">
        <v>3</v>
      </c>
      <c r="BG25" s="37">
        <v>4</v>
      </c>
      <c r="BH25" s="38">
        <v>4</v>
      </c>
      <c r="BI25" s="32">
        <f t="shared" si="16"/>
        <v>3</v>
      </c>
      <c r="BJ25" s="32">
        <f t="shared" si="17"/>
        <v>2.5</v>
      </c>
      <c r="BK25" s="32">
        <f t="shared" si="18"/>
        <v>3.6</v>
      </c>
      <c r="BL25" s="32">
        <f t="shared" si="19"/>
        <v>15.4</v>
      </c>
      <c r="BM25" s="32">
        <f t="shared" si="20"/>
        <v>6.2</v>
      </c>
      <c r="BN25" s="32">
        <f t="shared" si="21"/>
        <v>18.5</v>
      </c>
      <c r="BO25" s="32">
        <f t="shared" si="22"/>
        <v>12.8</v>
      </c>
      <c r="BP25" s="32">
        <f t="shared" si="23"/>
        <v>12.8</v>
      </c>
      <c r="BQ25" s="32">
        <f t="shared" si="24"/>
        <v>10.7</v>
      </c>
      <c r="BR25" s="32">
        <f t="shared" si="25"/>
        <v>0</v>
      </c>
      <c r="BS25" s="8"/>
      <c r="BT25" s="32">
        <f t="shared" si="26"/>
        <v>3</v>
      </c>
      <c r="BU25" s="32">
        <f t="shared" si="27"/>
        <v>3.6</v>
      </c>
      <c r="BV25" s="32">
        <f t="shared" si="28"/>
        <v>3</v>
      </c>
      <c r="BW25" s="32">
        <f t="shared" si="29"/>
        <v>3.6</v>
      </c>
      <c r="BX25" s="32">
        <f t="shared" si="30"/>
        <v>3</v>
      </c>
      <c r="BY25" s="32">
        <f t="shared" si="31"/>
        <v>2.5</v>
      </c>
      <c r="BZ25" s="32">
        <f t="shared" si="32"/>
        <v>2.5</v>
      </c>
      <c r="CA25" s="32">
        <f t="shared" si="33"/>
        <v>6.2</v>
      </c>
      <c r="CB25" s="32">
        <f t="shared" si="34"/>
        <v>12.8</v>
      </c>
      <c r="CC25" s="32">
        <f t="shared" si="35"/>
        <v>12.8</v>
      </c>
      <c r="CD25" s="32">
        <f t="shared" si="36"/>
        <v>6.2</v>
      </c>
      <c r="CE25" s="32">
        <f t="shared" si="37"/>
        <v>12.8</v>
      </c>
      <c r="CF25" s="32">
        <f t="shared" si="38"/>
        <v>31.9</v>
      </c>
      <c r="CG25" s="32">
        <f t="shared" si="39"/>
        <v>22.2</v>
      </c>
      <c r="CH25" s="32">
        <f t="shared" si="40"/>
        <v>31.9</v>
      </c>
      <c r="CI25" s="48">
        <f t="shared" si="41"/>
        <v>26.6</v>
      </c>
      <c r="CJ25" s="50">
        <f t="shared" si="42"/>
        <v>1</v>
      </c>
    </row>
    <row r="26" spans="2:88" ht="11.25">
      <c r="B26" s="71">
        <f>IF(CJ26=0,"",SUM(CJ$13:CJ26))</f>
        <v>13</v>
      </c>
      <c r="C26" s="10" t="s">
        <v>33</v>
      </c>
      <c r="D26" s="7" t="s">
        <v>34</v>
      </c>
      <c r="E26" s="37">
        <v>1</v>
      </c>
      <c r="F26" s="37">
        <v>0</v>
      </c>
      <c r="G26" s="37">
        <v>2</v>
      </c>
      <c r="H26" s="37">
        <v>10</v>
      </c>
      <c r="I26" s="37">
        <v>5</v>
      </c>
      <c r="J26" s="37">
        <v>11</v>
      </c>
      <c r="K26" s="37">
        <v>9</v>
      </c>
      <c r="L26" s="37">
        <v>9</v>
      </c>
      <c r="M26" s="37">
        <v>8</v>
      </c>
      <c r="N26" s="37"/>
      <c r="O26" s="8"/>
      <c r="P26" s="9">
        <f t="shared" si="0"/>
        <v>1</v>
      </c>
      <c r="Q26" s="9">
        <f t="shared" si="1"/>
        <v>2</v>
      </c>
      <c r="R26" s="9">
        <f t="shared" si="2"/>
        <v>1</v>
      </c>
      <c r="S26" s="9">
        <f t="shared" si="3"/>
        <v>2</v>
      </c>
      <c r="T26" s="9">
        <f t="shared" si="4"/>
        <v>1</v>
      </c>
      <c r="U26" s="9">
        <f t="shared" si="5"/>
        <v>0</v>
      </c>
      <c r="V26" s="9">
        <f t="shared" si="6"/>
        <v>0</v>
      </c>
      <c r="W26" s="9">
        <f t="shared" si="7"/>
        <v>5</v>
      </c>
      <c r="X26" s="9">
        <f t="shared" si="8"/>
        <v>9</v>
      </c>
      <c r="Y26" s="9">
        <f t="shared" si="9"/>
        <v>9</v>
      </c>
      <c r="Z26" s="9">
        <f t="shared" si="10"/>
        <v>5</v>
      </c>
      <c r="AA26" s="9">
        <f t="shared" si="11"/>
        <v>9</v>
      </c>
      <c r="AB26" s="9">
        <f t="shared" si="12"/>
        <v>11</v>
      </c>
      <c r="AC26" s="9">
        <f t="shared" si="13"/>
        <v>9</v>
      </c>
      <c r="AD26" s="9">
        <f t="shared" si="14"/>
        <v>10</v>
      </c>
      <c r="AE26" s="18">
        <f t="shared" si="15"/>
        <v>9</v>
      </c>
      <c r="AF26" s="34">
        <v>5</v>
      </c>
      <c r="AG26" s="8"/>
      <c r="AH26" s="36"/>
      <c r="AI26" s="37"/>
      <c r="AJ26" s="37"/>
      <c r="AK26" s="37"/>
      <c r="AL26" s="37"/>
      <c r="AM26" s="37"/>
      <c r="AN26" s="37"/>
      <c r="AO26" s="37"/>
      <c r="AP26" s="37"/>
      <c r="AQ26" s="37"/>
      <c r="AR26" s="8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>
        <v>3</v>
      </c>
      <c r="BF26" s="37">
        <v>3</v>
      </c>
      <c r="BG26" s="37">
        <v>4</v>
      </c>
      <c r="BH26" s="38">
        <v>4</v>
      </c>
      <c r="BI26" s="32">
        <f t="shared" si="16"/>
        <v>3</v>
      </c>
      <c r="BJ26" s="32">
        <f t="shared" si="17"/>
        <v>2.5</v>
      </c>
      <c r="BK26" s="32">
        <f t="shared" si="18"/>
        <v>3.6</v>
      </c>
      <c r="BL26" s="32">
        <f t="shared" si="19"/>
        <v>15.4</v>
      </c>
      <c r="BM26" s="32">
        <f t="shared" si="20"/>
        <v>6.2</v>
      </c>
      <c r="BN26" s="32">
        <f t="shared" si="21"/>
        <v>18.5</v>
      </c>
      <c r="BO26" s="32">
        <f t="shared" si="22"/>
        <v>12.8</v>
      </c>
      <c r="BP26" s="32">
        <f t="shared" si="23"/>
        <v>12.8</v>
      </c>
      <c r="BQ26" s="32">
        <f t="shared" si="24"/>
        <v>10.7</v>
      </c>
      <c r="BR26" s="32">
        <f t="shared" si="25"/>
        <v>0</v>
      </c>
      <c r="BS26" s="8"/>
      <c r="BT26" s="32">
        <f t="shared" si="26"/>
        <v>3</v>
      </c>
      <c r="BU26" s="32">
        <f t="shared" si="27"/>
        <v>3.6</v>
      </c>
      <c r="BV26" s="32">
        <f t="shared" si="28"/>
        <v>3</v>
      </c>
      <c r="BW26" s="32">
        <f t="shared" si="29"/>
        <v>3.6</v>
      </c>
      <c r="BX26" s="32">
        <f t="shared" si="30"/>
        <v>3</v>
      </c>
      <c r="BY26" s="32">
        <f t="shared" si="31"/>
        <v>2.5</v>
      </c>
      <c r="BZ26" s="32">
        <f t="shared" si="32"/>
        <v>2.5</v>
      </c>
      <c r="CA26" s="32">
        <f t="shared" si="33"/>
        <v>6.2</v>
      </c>
      <c r="CB26" s="32">
        <f t="shared" si="34"/>
        <v>12.8</v>
      </c>
      <c r="CC26" s="32">
        <f t="shared" si="35"/>
        <v>12.8</v>
      </c>
      <c r="CD26" s="32">
        <f t="shared" si="36"/>
        <v>6.2</v>
      </c>
      <c r="CE26" s="32">
        <f t="shared" si="37"/>
        <v>12.8</v>
      </c>
      <c r="CF26" s="32">
        <f t="shared" si="38"/>
        <v>31.9</v>
      </c>
      <c r="CG26" s="32">
        <f t="shared" si="39"/>
        <v>22.2</v>
      </c>
      <c r="CH26" s="32">
        <f t="shared" si="40"/>
        <v>31.9</v>
      </c>
      <c r="CI26" s="48">
        <f t="shared" si="41"/>
        <v>26.6</v>
      </c>
      <c r="CJ26" s="50">
        <f t="shared" si="42"/>
        <v>1</v>
      </c>
    </row>
    <row r="27" spans="2:88" ht="11.25">
      <c r="B27" s="71">
        <f>IF(CJ27=0,"",SUM(CJ$13:CJ27))</f>
        <v>14</v>
      </c>
      <c r="C27" s="10" t="s">
        <v>33</v>
      </c>
      <c r="D27" s="7" t="s">
        <v>34</v>
      </c>
      <c r="E27" s="37">
        <v>1</v>
      </c>
      <c r="F27" s="37">
        <v>0</v>
      </c>
      <c r="G27" s="37">
        <v>2</v>
      </c>
      <c r="H27" s="37">
        <v>10</v>
      </c>
      <c r="I27" s="37">
        <v>5</v>
      </c>
      <c r="J27" s="37">
        <v>11</v>
      </c>
      <c r="K27" s="37">
        <v>9</v>
      </c>
      <c r="L27" s="37">
        <v>9</v>
      </c>
      <c r="M27" s="37">
        <v>8</v>
      </c>
      <c r="N27" s="37"/>
      <c r="O27" s="8"/>
      <c r="P27" s="9">
        <f t="shared" si="0"/>
        <v>1</v>
      </c>
      <c r="Q27" s="9">
        <f t="shared" si="1"/>
        <v>2</v>
      </c>
      <c r="R27" s="9">
        <f t="shared" si="2"/>
        <v>1</v>
      </c>
      <c r="S27" s="9">
        <f t="shared" si="3"/>
        <v>2</v>
      </c>
      <c r="T27" s="9">
        <f t="shared" si="4"/>
        <v>1</v>
      </c>
      <c r="U27" s="9">
        <f t="shared" si="5"/>
        <v>0</v>
      </c>
      <c r="V27" s="9">
        <f t="shared" si="6"/>
        <v>0</v>
      </c>
      <c r="W27" s="9">
        <f t="shared" si="7"/>
        <v>5</v>
      </c>
      <c r="X27" s="9">
        <f t="shared" si="8"/>
        <v>9</v>
      </c>
      <c r="Y27" s="9">
        <f t="shared" si="9"/>
        <v>9</v>
      </c>
      <c r="Z27" s="9">
        <f t="shared" si="10"/>
        <v>5</v>
      </c>
      <c r="AA27" s="9">
        <f t="shared" si="11"/>
        <v>9</v>
      </c>
      <c r="AB27" s="9">
        <f t="shared" si="12"/>
        <v>11</v>
      </c>
      <c r="AC27" s="9">
        <f t="shared" si="13"/>
        <v>9</v>
      </c>
      <c r="AD27" s="9">
        <f t="shared" si="14"/>
        <v>10</v>
      </c>
      <c r="AE27" s="18">
        <f t="shared" si="15"/>
        <v>9</v>
      </c>
      <c r="AF27" s="34">
        <v>5</v>
      </c>
      <c r="AG27" s="8"/>
      <c r="AH27" s="36"/>
      <c r="AI27" s="37"/>
      <c r="AJ27" s="37"/>
      <c r="AK27" s="37"/>
      <c r="AL27" s="37"/>
      <c r="AM27" s="37"/>
      <c r="AN27" s="37"/>
      <c r="AO27" s="37"/>
      <c r="AP27" s="37"/>
      <c r="AQ27" s="37"/>
      <c r="AR27" s="8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>
        <v>3</v>
      </c>
      <c r="BF27" s="37">
        <v>3</v>
      </c>
      <c r="BG27" s="37">
        <v>4</v>
      </c>
      <c r="BH27" s="38">
        <v>4</v>
      </c>
      <c r="BI27" s="32">
        <f t="shared" si="16"/>
        <v>3</v>
      </c>
      <c r="BJ27" s="32">
        <f t="shared" si="17"/>
        <v>2.5</v>
      </c>
      <c r="BK27" s="32">
        <f t="shared" si="18"/>
        <v>3.6</v>
      </c>
      <c r="BL27" s="32">
        <f t="shared" si="19"/>
        <v>15.4</v>
      </c>
      <c r="BM27" s="32">
        <f t="shared" si="20"/>
        <v>6.2</v>
      </c>
      <c r="BN27" s="32">
        <f t="shared" si="21"/>
        <v>18.5</v>
      </c>
      <c r="BO27" s="32">
        <f t="shared" si="22"/>
        <v>12.8</v>
      </c>
      <c r="BP27" s="32">
        <f t="shared" si="23"/>
        <v>12.8</v>
      </c>
      <c r="BQ27" s="32">
        <f t="shared" si="24"/>
        <v>10.7</v>
      </c>
      <c r="BR27" s="32">
        <f t="shared" si="25"/>
        <v>0</v>
      </c>
      <c r="BS27" s="8"/>
      <c r="BT27" s="32">
        <f t="shared" si="26"/>
        <v>3</v>
      </c>
      <c r="BU27" s="32">
        <f t="shared" si="27"/>
        <v>3.6</v>
      </c>
      <c r="BV27" s="32">
        <f t="shared" si="28"/>
        <v>3</v>
      </c>
      <c r="BW27" s="32">
        <f t="shared" si="29"/>
        <v>3.6</v>
      </c>
      <c r="BX27" s="32">
        <f t="shared" si="30"/>
        <v>3</v>
      </c>
      <c r="BY27" s="32">
        <f t="shared" si="31"/>
        <v>2.5</v>
      </c>
      <c r="BZ27" s="32">
        <f t="shared" si="32"/>
        <v>2.5</v>
      </c>
      <c r="CA27" s="32">
        <f t="shared" si="33"/>
        <v>6.2</v>
      </c>
      <c r="CB27" s="32">
        <f t="shared" si="34"/>
        <v>12.8</v>
      </c>
      <c r="CC27" s="32">
        <f t="shared" si="35"/>
        <v>12.8</v>
      </c>
      <c r="CD27" s="32">
        <f t="shared" si="36"/>
        <v>6.2</v>
      </c>
      <c r="CE27" s="32">
        <f t="shared" si="37"/>
        <v>12.8</v>
      </c>
      <c r="CF27" s="32">
        <f t="shared" si="38"/>
        <v>31.9</v>
      </c>
      <c r="CG27" s="32">
        <f t="shared" si="39"/>
        <v>22.2</v>
      </c>
      <c r="CH27" s="32">
        <f t="shared" si="40"/>
        <v>31.9</v>
      </c>
      <c r="CI27" s="48">
        <f t="shared" si="41"/>
        <v>26.6</v>
      </c>
      <c r="CJ27" s="50">
        <f t="shared" si="42"/>
        <v>1</v>
      </c>
    </row>
    <row r="28" spans="2:88" ht="11.25">
      <c r="B28" s="71">
        <f>IF(CJ28=0,"",SUM(CJ$13:CJ28))</f>
        <v>15</v>
      </c>
      <c r="C28" s="10" t="s">
        <v>33</v>
      </c>
      <c r="D28" s="7" t="s">
        <v>34</v>
      </c>
      <c r="E28" s="37">
        <v>1</v>
      </c>
      <c r="F28" s="37">
        <v>0</v>
      </c>
      <c r="G28" s="37">
        <v>2</v>
      </c>
      <c r="H28" s="37">
        <v>10</v>
      </c>
      <c r="I28" s="37">
        <v>5</v>
      </c>
      <c r="J28" s="37">
        <v>11</v>
      </c>
      <c r="K28" s="37">
        <v>9</v>
      </c>
      <c r="L28" s="37">
        <v>9</v>
      </c>
      <c r="M28" s="37">
        <v>8</v>
      </c>
      <c r="N28" s="37"/>
      <c r="O28" s="8"/>
      <c r="P28" s="9">
        <f t="shared" si="0"/>
        <v>1</v>
      </c>
      <c r="Q28" s="9">
        <f t="shared" si="1"/>
        <v>2</v>
      </c>
      <c r="R28" s="9">
        <f t="shared" si="2"/>
        <v>1</v>
      </c>
      <c r="S28" s="9">
        <f t="shared" si="3"/>
        <v>2</v>
      </c>
      <c r="T28" s="9">
        <f t="shared" si="4"/>
        <v>1</v>
      </c>
      <c r="U28" s="9">
        <f t="shared" si="5"/>
        <v>0</v>
      </c>
      <c r="V28" s="9">
        <f t="shared" si="6"/>
        <v>0</v>
      </c>
      <c r="W28" s="9">
        <f t="shared" si="7"/>
        <v>5</v>
      </c>
      <c r="X28" s="9">
        <f t="shared" si="8"/>
        <v>9</v>
      </c>
      <c r="Y28" s="9">
        <f t="shared" si="9"/>
        <v>9</v>
      </c>
      <c r="Z28" s="9">
        <f t="shared" si="10"/>
        <v>5</v>
      </c>
      <c r="AA28" s="9">
        <f t="shared" si="11"/>
        <v>9</v>
      </c>
      <c r="AB28" s="9">
        <f t="shared" si="12"/>
        <v>11</v>
      </c>
      <c r="AC28" s="9">
        <f t="shared" si="13"/>
        <v>9</v>
      </c>
      <c r="AD28" s="9">
        <f t="shared" si="14"/>
        <v>10</v>
      </c>
      <c r="AE28" s="18">
        <f t="shared" si="15"/>
        <v>9</v>
      </c>
      <c r="AF28" s="34">
        <v>5</v>
      </c>
      <c r="AG28" s="8"/>
      <c r="AH28" s="36"/>
      <c r="AI28" s="37"/>
      <c r="AJ28" s="37"/>
      <c r="AK28" s="37"/>
      <c r="AL28" s="37"/>
      <c r="AM28" s="37"/>
      <c r="AN28" s="37"/>
      <c r="AO28" s="37"/>
      <c r="AP28" s="37"/>
      <c r="AQ28" s="37"/>
      <c r="AR28" s="8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>
        <v>3</v>
      </c>
      <c r="BF28" s="37">
        <v>3</v>
      </c>
      <c r="BG28" s="37">
        <v>4</v>
      </c>
      <c r="BH28" s="38">
        <v>4</v>
      </c>
      <c r="BI28" s="32">
        <f t="shared" si="16"/>
        <v>3</v>
      </c>
      <c r="BJ28" s="32">
        <f t="shared" si="17"/>
        <v>2.5</v>
      </c>
      <c r="BK28" s="32">
        <f t="shared" si="18"/>
        <v>3.6</v>
      </c>
      <c r="BL28" s="32">
        <f t="shared" si="19"/>
        <v>15.4</v>
      </c>
      <c r="BM28" s="32">
        <f t="shared" si="20"/>
        <v>6.2</v>
      </c>
      <c r="BN28" s="32">
        <f t="shared" si="21"/>
        <v>18.5</v>
      </c>
      <c r="BO28" s="32">
        <f t="shared" si="22"/>
        <v>12.8</v>
      </c>
      <c r="BP28" s="32">
        <f t="shared" si="23"/>
        <v>12.8</v>
      </c>
      <c r="BQ28" s="32">
        <f t="shared" si="24"/>
        <v>10.7</v>
      </c>
      <c r="BR28" s="32">
        <f t="shared" si="25"/>
        <v>0</v>
      </c>
      <c r="BS28" s="8"/>
      <c r="BT28" s="32">
        <f t="shared" si="26"/>
        <v>3</v>
      </c>
      <c r="BU28" s="32">
        <f t="shared" si="27"/>
        <v>3.6</v>
      </c>
      <c r="BV28" s="32">
        <f t="shared" si="28"/>
        <v>3</v>
      </c>
      <c r="BW28" s="32">
        <f t="shared" si="29"/>
        <v>3.6</v>
      </c>
      <c r="BX28" s="32">
        <f t="shared" si="30"/>
        <v>3</v>
      </c>
      <c r="BY28" s="32">
        <f t="shared" si="31"/>
        <v>2.5</v>
      </c>
      <c r="BZ28" s="32">
        <f t="shared" si="32"/>
        <v>2.5</v>
      </c>
      <c r="CA28" s="32">
        <f t="shared" si="33"/>
        <v>6.2</v>
      </c>
      <c r="CB28" s="32">
        <f t="shared" si="34"/>
        <v>12.8</v>
      </c>
      <c r="CC28" s="32">
        <f t="shared" si="35"/>
        <v>12.8</v>
      </c>
      <c r="CD28" s="32">
        <f t="shared" si="36"/>
        <v>6.2</v>
      </c>
      <c r="CE28" s="32">
        <f t="shared" si="37"/>
        <v>12.8</v>
      </c>
      <c r="CF28" s="32">
        <f t="shared" si="38"/>
        <v>31.9</v>
      </c>
      <c r="CG28" s="32">
        <f t="shared" si="39"/>
        <v>22.2</v>
      </c>
      <c r="CH28" s="32">
        <f t="shared" si="40"/>
        <v>31.9</v>
      </c>
      <c r="CI28" s="48">
        <f t="shared" si="41"/>
        <v>26.6</v>
      </c>
      <c r="CJ28" s="50">
        <f t="shared" si="42"/>
        <v>1</v>
      </c>
    </row>
    <row r="29" spans="2:88" ht="11.25">
      <c r="B29" s="71">
        <f>IF(CJ29=0,"",SUM(CJ$13:CJ29))</f>
        <v>16</v>
      </c>
      <c r="C29" s="10" t="s">
        <v>33</v>
      </c>
      <c r="D29" s="7" t="s">
        <v>34</v>
      </c>
      <c r="E29" s="37">
        <v>1</v>
      </c>
      <c r="F29" s="37">
        <v>0</v>
      </c>
      <c r="G29" s="37">
        <v>2</v>
      </c>
      <c r="H29" s="37">
        <v>10</v>
      </c>
      <c r="I29" s="37">
        <v>5</v>
      </c>
      <c r="J29" s="37">
        <v>11</v>
      </c>
      <c r="K29" s="37">
        <v>9</v>
      </c>
      <c r="L29" s="37">
        <v>9</v>
      </c>
      <c r="M29" s="37">
        <v>8</v>
      </c>
      <c r="N29" s="37"/>
      <c r="O29" s="8"/>
      <c r="P29" s="9">
        <f t="shared" si="0"/>
        <v>1</v>
      </c>
      <c r="Q29" s="9">
        <f t="shared" si="1"/>
        <v>2</v>
      </c>
      <c r="R29" s="9">
        <f t="shared" si="2"/>
        <v>1</v>
      </c>
      <c r="S29" s="9">
        <f t="shared" si="3"/>
        <v>2</v>
      </c>
      <c r="T29" s="9">
        <f t="shared" si="4"/>
        <v>1</v>
      </c>
      <c r="U29" s="9">
        <f t="shared" si="5"/>
        <v>0</v>
      </c>
      <c r="V29" s="9">
        <f t="shared" si="6"/>
        <v>0</v>
      </c>
      <c r="W29" s="9">
        <f t="shared" si="7"/>
        <v>5</v>
      </c>
      <c r="X29" s="9">
        <f t="shared" si="8"/>
        <v>9</v>
      </c>
      <c r="Y29" s="9">
        <f t="shared" si="9"/>
        <v>9</v>
      </c>
      <c r="Z29" s="9">
        <f t="shared" si="10"/>
        <v>5</v>
      </c>
      <c r="AA29" s="9">
        <f t="shared" si="11"/>
        <v>9</v>
      </c>
      <c r="AB29" s="9">
        <f t="shared" si="12"/>
        <v>11</v>
      </c>
      <c r="AC29" s="9">
        <f t="shared" si="13"/>
        <v>9</v>
      </c>
      <c r="AD29" s="9">
        <f t="shared" si="14"/>
        <v>10</v>
      </c>
      <c r="AE29" s="18">
        <f t="shared" si="15"/>
        <v>9</v>
      </c>
      <c r="AF29" s="34">
        <v>5</v>
      </c>
      <c r="AG29" s="8"/>
      <c r="AH29" s="36"/>
      <c r="AI29" s="37"/>
      <c r="AJ29" s="37"/>
      <c r="AK29" s="37"/>
      <c r="AL29" s="37"/>
      <c r="AM29" s="37"/>
      <c r="AN29" s="37"/>
      <c r="AO29" s="37"/>
      <c r="AP29" s="37"/>
      <c r="AQ29" s="37"/>
      <c r="AR29" s="8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>
        <v>3</v>
      </c>
      <c r="BF29" s="37">
        <v>3</v>
      </c>
      <c r="BG29" s="37">
        <v>4</v>
      </c>
      <c r="BH29" s="38">
        <v>4</v>
      </c>
      <c r="BI29" s="32">
        <f t="shared" si="16"/>
        <v>3</v>
      </c>
      <c r="BJ29" s="32">
        <f t="shared" si="17"/>
        <v>2.5</v>
      </c>
      <c r="BK29" s="32">
        <f t="shared" si="18"/>
        <v>3.6</v>
      </c>
      <c r="BL29" s="32">
        <f t="shared" si="19"/>
        <v>15.4</v>
      </c>
      <c r="BM29" s="32">
        <f t="shared" si="20"/>
        <v>6.2</v>
      </c>
      <c r="BN29" s="32">
        <f t="shared" si="21"/>
        <v>18.5</v>
      </c>
      <c r="BO29" s="32">
        <f t="shared" si="22"/>
        <v>12.8</v>
      </c>
      <c r="BP29" s="32">
        <f t="shared" si="23"/>
        <v>12.8</v>
      </c>
      <c r="BQ29" s="32">
        <f t="shared" si="24"/>
        <v>10.7</v>
      </c>
      <c r="BR29" s="32">
        <f t="shared" si="25"/>
        <v>0</v>
      </c>
      <c r="BS29" s="8"/>
      <c r="BT29" s="32">
        <f t="shared" si="26"/>
        <v>3</v>
      </c>
      <c r="BU29" s="32">
        <f t="shared" si="27"/>
        <v>3.6</v>
      </c>
      <c r="BV29" s="32">
        <f t="shared" si="28"/>
        <v>3</v>
      </c>
      <c r="BW29" s="32">
        <f t="shared" si="29"/>
        <v>3.6</v>
      </c>
      <c r="BX29" s="32">
        <f t="shared" si="30"/>
        <v>3</v>
      </c>
      <c r="BY29" s="32">
        <f t="shared" si="31"/>
        <v>2.5</v>
      </c>
      <c r="BZ29" s="32">
        <f t="shared" si="32"/>
        <v>2.5</v>
      </c>
      <c r="CA29" s="32">
        <f t="shared" si="33"/>
        <v>6.2</v>
      </c>
      <c r="CB29" s="32">
        <f t="shared" si="34"/>
        <v>12.8</v>
      </c>
      <c r="CC29" s="32">
        <f t="shared" si="35"/>
        <v>12.8</v>
      </c>
      <c r="CD29" s="32">
        <f t="shared" si="36"/>
        <v>6.2</v>
      </c>
      <c r="CE29" s="32">
        <f t="shared" si="37"/>
        <v>12.8</v>
      </c>
      <c r="CF29" s="32">
        <f t="shared" si="38"/>
        <v>31.9</v>
      </c>
      <c r="CG29" s="32">
        <f t="shared" si="39"/>
        <v>22.2</v>
      </c>
      <c r="CH29" s="32">
        <f t="shared" si="40"/>
        <v>31.9</v>
      </c>
      <c r="CI29" s="48">
        <f t="shared" si="41"/>
        <v>26.6</v>
      </c>
      <c r="CJ29" s="50">
        <f t="shared" si="42"/>
        <v>1</v>
      </c>
    </row>
    <row r="30" spans="2:88" ht="11.25">
      <c r="B30" s="71">
        <f>IF(CJ30=0,"",SUM(CJ$13:CJ30))</f>
        <v>17</v>
      </c>
      <c r="C30" s="10" t="s">
        <v>33</v>
      </c>
      <c r="D30" s="7" t="s">
        <v>34</v>
      </c>
      <c r="E30" s="37">
        <v>1</v>
      </c>
      <c r="F30" s="37">
        <v>0</v>
      </c>
      <c r="G30" s="37">
        <v>2</v>
      </c>
      <c r="H30" s="37">
        <v>10</v>
      </c>
      <c r="I30" s="37">
        <v>5</v>
      </c>
      <c r="J30" s="37">
        <v>11</v>
      </c>
      <c r="K30" s="37">
        <v>9</v>
      </c>
      <c r="L30" s="37">
        <v>9</v>
      </c>
      <c r="M30" s="37">
        <v>8</v>
      </c>
      <c r="N30" s="37"/>
      <c r="O30" s="8"/>
      <c r="P30" s="9">
        <f t="shared" si="0"/>
        <v>1</v>
      </c>
      <c r="Q30" s="9">
        <f t="shared" si="1"/>
        <v>2</v>
      </c>
      <c r="R30" s="9">
        <f t="shared" si="2"/>
        <v>1</v>
      </c>
      <c r="S30" s="9">
        <f t="shared" si="3"/>
        <v>2</v>
      </c>
      <c r="T30" s="9">
        <f t="shared" si="4"/>
        <v>1</v>
      </c>
      <c r="U30" s="9">
        <f t="shared" si="5"/>
        <v>0</v>
      </c>
      <c r="V30" s="9">
        <f t="shared" si="6"/>
        <v>0</v>
      </c>
      <c r="W30" s="9">
        <f t="shared" si="7"/>
        <v>5</v>
      </c>
      <c r="X30" s="9">
        <f t="shared" si="8"/>
        <v>9</v>
      </c>
      <c r="Y30" s="9">
        <f t="shared" si="9"/>
        <v>9</v>
      </c>
      <c r="Z30" s="9">
        <f t="shared" si="10"/>
        <v>5</v>
      </c>
      <c r="AA30" s="9">
        <f t="shared" si="11"/>
        <v>9</v>
      </c>
      <c r="AB30" s="9">
        <f t="shared" si="12"/>
        <v>11</v>
      </c>
      <c r="AC30" s="9">
        <f t="shared" si="13"/>
        <v>9</v>
      </c>
      <c r="AD30" s="9">
        <f t="shared" si="14"/>
        <v>10</v>
      </c>
      <c r="AE30" s="18">
        <f t="shared" si="15"/>
        <v>9</v>
      </c>
      <c r="AF30" s="34">
        <v>5</v>
      </c>
      <c r="AG30" s="8"/>
      <c r="AH30" s="36"/>
      <c r="AI30" s="37"/>
      <c r="AJ30" s="37"/>
      <c r="AK30" s="37"/>
      <c r="AL30" s="37"/>
      <c r="AM30" s="37"/>
      <c r="AN30" s="37"/>
      <c r="AO30" s="37"/>
      <c r="AP30" s="37"/>
      <c r="AQ30" s="37"/>
      <c r="AR30" s="8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>
        <v>3</v>
      </c>
      <c r="BF30" s="37">
        <v>3</v>
      </c>
      <c r="BG30" s="37">
        <v>4</v>
      </c>
      <c r="BH30" s="38">
        <v>4</v>
      </c>
      <c r="BI30" s="32">
        <f t="shared" si="16"/>
        <v>3</v>
      </c>
      <c r="BJ30" s="32">
        <f t="shared" si="17"/>
        <v>2.5</v>
      </c>
      <c r="BK30" s="32">
        <f t="shared" si="18"/>
        <v>3.6</v>
      </c>
      <c r="BL30" s="32">
        <f t="shared" si="19"/>
        <v>15.4</v>
      </c>
      <c r="BM30" s="32">
        <f t="shared" si="20"/>
        <v>6.2</v>
      </c>
      <c r="BN30" s="32">
        <f t="shared" si="21"/>
        <v>18.5</v>
      </c>
      <c r="BO30" s="32">
        <f t="shared" si="22"/>
        <v>12.8</v>
      </c>
      <c r="BP30" s="32">
        <f t="shared" si="23"/>
        <v>12.8</v>
      </c>
      <c r="BQ30" s="32">
        <f t="shared" si="24"/>
        <v>10.7</v>
      </c>
      <c r="BR30" s="32">
        <f t="shared" si="25"/>
        <v>0</v>
      </c>
      <c r="BS30" s="8"/>
      <c r="BT30" s="32">
        <f t="shared" si="26"/>
        <v>3</v>
      </c>
      <c r="BU30" s="32">
        <f t="shared" si="27"/>
        <v>3.6</v>
      </c>
      <c r="BV30" s="32">
        <f t="shared" si="28"/>
        <v>3</v>
      </c>
      <c r="BW30" s="32">
        <f t="shared" si="29"/>
        <v>3.6</v>
      </c>
      <c r="BX30" s="32">
        <f t="shared" si="30"/>
        <v>3</v>
      </c>
      <c r="BY30" s="32">
        <f t="shared" si="31"/>
        <v>2.5</v>
      </c>
      <c r="BZ30" s="32">
        <f t="shared" si="32"/>
        <v>2.5</v>
      </c>
      <c r="CA30" s="32">
        <f t="shared" si="33"/>
        <v>6.2</v>
      </c>
      <c r="CB30" s="32">
        <f t="shared" si="34"/>
        <v>12.8</v>
      </c>
      <c r="CC30" s="32">
        <f t="shared" si="35"/>
        <v>12.8</v>
      </c>
      <c r="CD30" s="32">
        <f t="shared" si="36"/>
        <v>6.2</v>
      </c>
      <c r="CE30" s="32">
        <f t="shared" si="37"/>
        <v>12.8</v>
      </c>
      <c r="CF30" s="32">
        <f t="shared" si="38"/>
        <v>31.9</v>
      </c>
      <c r="CG30" s="32">
        <f t="shared" si="39"/>
        <v>22.2</v>
      </c>
      <c r="CH30" s="32">
        <f t="shared" si="40"/>
        <v>31.9</v>
      </c>
      <c r="CI30" s="48">
        <f t="shared" si="41"/>
        <v>26.6</v>
      </c>
      <c r="CJ30" s="50">
        <f t="shared" si="42"/>
        <v>1</v>
      </c>
    </row>
    <row r="31" spans="2:88" ht="11.25">
      <c r="B31" s="71">
        <f>IF(CJ31=0,"",SUM(CJ$13:CJ31))</f>
        <v>18</v>
      </c>
      <c r="C31" s="10" t="s">
        <v>33</v>
      </c>
      <c r="D31" s="7" t="s">
        <v>34</v>
      </c>
      <c r="E31" s="37">
        <v>1</v>
      </c>
      <c r="F31" s="37">
        <v>0</v>
      </c>
      <c r="G31" s="37">
        <v>2</v>
      </c>
      <c r="H31" s="37">
        <v>10</v>
      </c>
      <c r="I31" s="37">
        <v>5</v>
      </c>
      <c r="J31" s="37">
        <v>11</v>
      </c>
      <c r="K31" s="37">
        <v>9</v>
      </c>
      <c r="L31" s="37">
        <v>9</v>
      </c>
      <c r="M31" s="37">
        <v>8</v>
      </c>
      <c r="N31" s="37"/>
      <c r="O31" s="8"/>
      <c r="P31" s="9">
        <f t="shared" si="0"/>
        <v>1</v>
      </c>
      <c r="Q31" s="9">
        <f t="shared" si="1"/>
        <v>2</v>
      </c>
      <c r="R31" s="9">
        <f t="shared" si="2"/>
        <v>1</v>
      </c>
      <c r="S31" s="9">
        <f t="shared" si="3"/>
        <v>2</v>
      </c>
      <c r="T31" s="9">
        <f t="shared" si="4"/>
        <v>1</v>
      </c>
      <c r="U31" s="9">
        <f t="shared" si="5"/>
        <v>0</v>
      </c>
      <c r="V31" s="9">
        <f t="shared" si="6"/>
        <v>0</v>
      </c>
      <c r="W31" s="9">
        <f t="shared" si="7"/>
        <v>5</v>
      </c>
      <c r="X31" s="9">
        <f t="shared" si="8"/>
        <v>9</v>
      </c>
      <c r="Y31" s="9">
        <f t="shared" si="9"/>
        <v>9</v>
      </c>
      <c r="Z31" s="9">
        <f t="shared" si="10"/>
        <v>5</v>
      </c>
      <c r="AA31" s="9">
        <f t="shared" si="11"/>
        <v>9</v>
      </c>
      <c r="AB31" s="9">
        <f t="shared" si="12"/>
        <v>11</v>
      </c>
      <c r="AC31" s="9">
        <f t="shared" si="13"/>
        <v>9</v>
      </c>
      <c r="AD31" s="9">
        <f t="shared" si="14"/>
        <v>10</v>
      </c>
      <c r="AE31" s="18">
        <f t="shared" si="15"/>
        <v>9</v>
      </c>
      <c r="AF31" s="34">
        <v>5</v>
      </c>
      <c r="AG31" s="8"/>
      <c r="AH31" s="36"/>
      <c r="AI31" s="37"/>
      <c r="AJ31" s="37"/>
      <c r="AK31" s="37"/>
      <c r="AL31" s="37"/>
      <c r="AM31" s="37"/>
      <c r="AN31" s="37"/>
      <c r="AO31" s="37"/>
      <c r="AP31" s="37"/>
      <c r="AQ31" s="37"/>
      <c r="AR31" s="8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>
        <v>3</v>
      </c>
      <c r="BF31" s="37">
        <v>3</v>
      </c>
      <c r="BG31" s="37">
        <v>4</v>
      </c>
      <c r="BH31" s="38">
        <v>4</v>
      </c>
      <c r="BI31" s="32">
        <f t="shared" si="16"/>
        <v>3</v>
      </c>
      <c r="BJ31" s="32">
        <f t="shared" si="17"/>
        <v>2.5</v>
      </c>
      <c r="BK31" s="32">
        <f t="shared" si="18"/>
        <v>3.6</v>
      </c>
      <c r="BL31" s="32">
        <f t="shared" si="19"/>
        <v>15.4</v>
      </c>
      <c r="BM31" s="32">
        <f t="shared" si="20"/>
        <v>6.2</v>
      </c>
      <c r="BN31" s="32">
        <f t="shared" si="21"/>
        <v>18.5</v>
      </c>
      <c r="BO31" s="32">
        <f t="shared" si="22"/>
        <v>12.8</v>
      </c>
      <c r="BP31" s="32">
        <f t="shared" si="23"/>
        <v>12.8</v>
      </c>
      <c r="BQ31" s="32">
        <f t="shared" si="24"/>
        <v>10.7</v>
      </c>
      <c r="BR31" s="32">
        <f t="shared" si="25"/>
        <v>0</v>
      </c>
      <c r="BS31" s="8"/>
      <c r="BT31" s="32">
        <f t="shared" si="26"/>
        <v>3</v>
      </c>
      <c r="BU31" s="32">
        <f t="shared" si="27"/>
        <v>3.6</v>
      </c>
      <c r="BV31" s="32">
        <f t="shared" si="28"/>
        <v>3</v>
      </c>
      <c r="BW31" s="32">
        <f t="shared" si="29"/>
        <v>3.6</v>
      </c>
      <c r="BX31" s="32">
        <f t="shared" si="30"/>
        <v>3</v>
      </c>
      <c r="BY31" s="32">
        <f t="shared" si="31"/>
        <v>2.5</v>
      </c>
      <c r="BZ31" s="32">
        <f t="shared" si="32"/>
        <v>2.5</v>
      </c>
      <c r="CA31" s="32">
        <f t="shared" si="33"/>
        <v>6.2</v>
      </c>
      <c r="CB31" s="32">
        <f t="shared" si="34"/>
        <v>12.8</v>
      </c>
      <c r="CC31" s="32">
        <f t="shared" si="35"/>
        <v>12.8</v>
      </c>
      <c r="CD31" s="32">
        <f t="shared" si="36"/>
        <v>6.2</v>
      </c>
      <c r="CE31" s="32">
        <f t="shared" si="37"/>
        <v>12.8</v>
      </c>
      <c r="CF31" s="32">
        <f t="shared" si="38"/>
        <v>31.9</v>
      </c>
      <c r="CG31" s="32">
        <f t="shared" si="39"/>
        <v>22.2</v>
      </c>
      <c r="CH31" s="32">
        <f t="shared" si="40"/>
        <v>31.9</v>
      </c>
      <c r="CI31" s="48">
        <f t="shared" si="41"/>
        <v>26.6</v>
      </c>
      <c r="CJ31" s="50">
        <f t="shared" si="42"/>
        <v>1</v>
      </c>
    </row>
    <row r="32" spans="2:88" ht="11.25">
      <c r="B32" s="71">
        <f>IF(CJ32=0,"",SUM(CJ$13:CJ32))</f>
        <v>19</v>
      </c>
      <c r="C32" s="10" t="s">
        <v>33</v>
      </c>
      <c r="D32" s="7" t="s">
        <v>34</v>
      </c>
      <c r="E32" s="37">
        <v>1</v>
      </c>
      <c r="F32" s="37">
        <v>0</v>
      </c>
      <c r="G32" s="37">
        <v>2</v>
      </c>
      <c r="H32" s="37">
        <v>10</v>
      </c>
      <c r="I32" s="37">
        <v>5</v>
      </c>
      <c r="J32" s="37">
        <v>11</v>
      </c>
      <c r="K32" s="37">
        <v>9</v>
      </c>
      <c r="L32" s="37">
        <v>9</v>
      </c>
      <c r="M32" s="37">
        <v>8</v>
      </c>
      <c r="N32" s="37"/>
      <c r="O32" s="8"/>
      <c r="P32" s="9">
        <f t="shared" si="0"/>
        <v>1</v>
      </c>
      <c r="Q32" s="9">
        <f t="shared" si="1"/>
        <v>2</v>
      </c>
      <c r="R32" s="9">
        <f t="shared" si="2"/>
        <v>1</v>
      </c>
      <c r="S32" s="9">
        <f t="shared" si="3"/>
        <v>2</v>
      </c>
      <c r="T32" s="9">
        <f t="shared" si="4"/>
        <v>1</v>
      </c>
      <c r="U32" s="9">
        <f t="shared" si="5"/>
        <v>0</v>
      </c>
      <c r="V32" s="9">
        <f t="shared" si="6"/>
        <v>0</v>
      </c>
      <c r="W32" s="9">
        <f t="shared" si="7"/>
        <v>5</v>
      </c>
      <c r="X32" s="9">
        <f t="shared" si="8"/>
        <v>9</v>
      </c>
      <c r="Y32" s="9">
        <f t="shared" si="9"/>
        <v>9</v>
      </c>
      <c r="Z32" s="9">
        <f t="shared" si="10"/>
        <v>5</v>
      </c>
      <c r="AA32" s="9">
        <f t="shared" si="11"/>
        <v>9</v>
      </c>
      <c r="AB32" s="9">
        <f t="shared" si="12"/>
        <v>11</v>
      </c>
      <c r="AC32" s="9">
        <f t="shared" si="13"/>
        <v>9</v>
      </c>
      <c r="AD32" s="9">
        <f t="shared" si="14"/>
        <v>10</v>
      </c>
      <c r="AE32" s="18">
        <f t="shared" si="15"/>
        <v>9</v>
      </c>
      <c r="AF32" s="34">
        <v>5</v>
      </c>
      <c r="AG32" s="8"/>
      <c r="AH32" s="36"/>
      <c r="AI32" s="37"/>
      <c r="AJ32" s="37"/>
      <c r="AK32" s="37"/>
      <c r="AL32" s="37"/>
      <c r="AM32" s="37"/>
      <c r="AN32" s="37"/>
      <c r="AO32" s="37"/>
      <c r="AP32" s="37"/>
      <c r="AQ32" s="37"/>
      <c r="AR32" s="8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>
        <v>3</v>
      </c>
      <c r="BF32" s="37">
        <v>3</v>
      </c>
      <c r="BG32" s="37">
        <v>4</v>
      </c>
      <c r="BH32" s="38">
        <v>4</v>
      </c>
      <c r="BI32" s="32">
        <f t="shared" si="16"/>
        <v>3</v>
      </c>
      <c r="BJ32" s="32">
        <f t="shared" si="17"/>
        <v>2.5</v>
      </c>
      <c r="BK32" s="32">
        <f t="shared" si="18"/>
        <v>3.6</v>
      </c>
      <c r="BL32" s="32">
        <f t="shared" si="19"/>
        <v>15.4</v>
      </c>
      <c r="BM32" s="32">
        <f t="shared" si="20"/>
        <v>6.2</v>
      </c>
      <c r="BN32" s="32">
        <f t="shared" si="21"/>
        <v>18.5</v>
      </c>
      <c r="BO32" s="32">
        <f t="shared" si="22"/>
        <v>12.8</v>
      </c>
      <c r="BP32" s="32">
        <f t="shared" si="23"/>
        <v>12.8</v>
      </c>
      <c r="BQ32" s="32">
        <f t="shared" si="24"/>
        <v>10.7</v>
      </c>
      <c r="BR32" s="32">
        <f t="shared" si="25"/>
        <v>0</v>
      </c>
      <c r="BS32" s="8"/>
      <c r="BT32" s="32">
        <f t="shared" si="26"/>
        <v>3</v>
      </c>
      <c r="BU32" s="32">
        <f t="shared" si="27"/>
        <v>3.6</v>
      </c>
      <c r="BV32" s="32">
        <f t="shared" si="28"/>
        <v>3</v>
      </c>
      <c r="BW32" s="32">
        <f t="shared" si="29"/>
        <v>3.6</v>
      </c>
      <c r="BX32" s="32">
        <f t="shared" si="30"/>
        <v>3</v>
      </c>
      <c r="BY32" s="32">
        <f t="shared" si="31"/>
        <v>2.5</v>
      </c>
      <c r="BZ32" s="32">
        <f t="shared" si="32"/>
        <v>2.5</v>
      </c>
      <c r="CA32" s="32">
        <f t="shared" si="33"/>
        <v>6.2</v>
      </c>
      <c r="CB32" s="32">
        <f t="shared" si="34"/>
        <v>12.8</v>
      </c>
      <c r="CC32" s="32">
        <f t="shared" si="35"/>
        <v>12.8</v>
      </c>
      <c r="CD32" s="32">
        <f t="shared" si="36"/>
        <v>6.2</v>
      </c>
      <c r="CE32" s="32">
        <f t="shared" si="37"/>
        <v>12.8</v>
      </c>
      <c r="CF32" s="32">
        <f t="shared" si="38"/>
        <v>31.9</v>
      </c>
      <c r="CG32" s="32">
        <f t="shared" si="39"/>
        <v>22.2</v>
      </c>
      <c r="CH32" s="32">
        <f t="shared" si="40"/>
        <v>31.9</v>
      </c>
      <c r="CI32" s="48">
        <f t="shared" si="41"/>
        <v>26.6</v>
      </c>
      <c r="CJ32" s="50">
        <f t="shared" si="42"/>
        <v>1</v>
      </c>
    </row>
    <row r="33" spans="2:88" ht="11.25">
      <c r="B33" s="71">
        <f>IF(CJ33=0,"",SUM(CJ$13:CJ33))</f>
        <v>20</v>
      </c>
      <c r="C33" s="10" t="s">
        <v>33</v>
      </c>
      <c r="D33" s="7" t="s">
        <v>34</v>
      </c>
      <c r="E33" s="37">
        <v>1</v>
      </c>
      <c r="F33" s="37">
        <v>0</v>
      </c>
      <c r="G33" s="37">
        <v>2</v>
      </c>
      <c r="H33" s="37">
        <v>10</v>
      </c>
      <c r="I33" s="37">
        <v>5</v>
      </c>
      <c r="J33" s="37">
        <v>11</v>
      </c>
      <c r="K33" s="37">
        <v>9</v>
      </c>
      <c r="L33" s="37">
        <v>9</v>
      </c>
      <c r="M33" s="37">
        <v>8</v>
      </c>
      <c r="N33" s="37"/>
      <c r="O33" s="8"/>
      <c r="P33" s="9">
        <f t="shared" si="0"/>
        <v>1</v>
      </c>
      <c r="Q33" s="9">
        <f t="shared" si="1"/>
        <v>2</v>
      </c>
      <c r="R33" s="9">
        <f t="shared" si="2"/>
        <v>1</v>
      </c>
      <c r="S33" s="9">
        <f t="shared" si="3"/>
        <v>2</v>
      </c>
      <c r="T33" s="9">
        <f t="shared" si="4"/>
        <v>1</v>
      </c>
      <c r="U33" s="9">
        <f t="shared" si="5"/>
        <v>0</v>
      </c>
      <c r="V33" s="9">
        <f t="shared" si="6"/>
        <v>0</v>
      </c>
      <c r="W33" s="9">
        <f t="shared" si="7"/>
        <v>5</v>
      </c>
      <c r="X33" s="9">
        <f t="shared" si="8"/>
        <v>9</v>
      </c>
      <c r="Y33" s="9">
        <f t="shared" si="9"/>
        <v>9</v>
      </c>
      <c r="Z33" s="9">
        <f t="shared" si="10"/>
        <v>5</v>
      </c>
      <c r="AA33" s="9">
        <f t="shared" si="11"/>
        <v>9</v>
      </c>
      <c r="AB33" s="9">
        <f t="shared" si="12"/>
        <v>11</v>
      </c>
      <c r="AC33" s="9">
        <f t="shared" si="13"/>
        <v>9</v>
      </c>
      <c r="AD33" s="9">
        <f t="shared" si="14"/>
        <v>10</v>
      </c>
      <c r="AE33" s="18">
        <f t="shared" si="15"/>
        <v>9</v>
      </c>
      <c r="AF33" s="34">
        <v>5</v>
      </c>
      <c r="AG33" s="8"/>
      <c r="AH33" s="36"/>
      <c r="AI33" s="37"/>
      <c r="AJ33" s="37"/>
      <c r="AK33" s="37"/>
      <c r="AL33" s="37"/>
      <c r="AM33" s="37"/>
      <c r="AN33" s="37"/>
      <c r="AO33" s="37"/>
      <c r="AP33" s="37"/>
      <c r="AQ33" s="37"/>
      <c r="AR33" s="8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>
        <v>3</v>
      </c>
      <c r="BF33" s="37">
        <v>3</v>
      </c>
      <c r="BG33" s="37">
        <v>4</v>
      </c>
      <c r="BH33" s="38">
        <v>4</v>
      </c>
      <c r="BI33" s="32">
        <f t="shared" si="16"/>
        <v>3</v>
      </c>
      <c r="BJ33" s="32">
        <f t="shared" si="17"/>
        <v>2.5</v>
      </c>
      <c r="BK33" s="32">
        <f t="shared" si="18"/>
        <v>3.6</v>
      </c>
      <c r="BL33" s="32">
        <f t="shared" si="19"/>
        <v>15.4</v>
      </c>
      <c r="BM33" s="32">
        <f t="shared" si="20"/>
        <v>6.2</v>
      </c>
      <c r="BN33" s="32">
        <f t="shared" si="21"/>
        <v>18.5</v>
      </c>
      <c r="BO33" s="32">
        <f t="shared" si="22"/>
        <v>12.8</v>
      </c>
      <c r="BP33" s="32">
        <f t="shared" si="23"/>
        <v>12.8</v>
      </c>
      <c r="BQ33" s="32">
        <f t="shared" si="24"/>
        <v>10.7</v>
      </c>
      <c r="BR33" s="32">
        <f t="shared" si="25"/>
        <v>0</v>
      </c>
      <c r="BS33" s="8"/>
      <c r="BT33" s="32">
        <f t="shared" si="26"/>
        <v>3</v>
      </c>
      <c r="BU33" s="32">
        <f t="shared" si="27"/>
        <v>3.6</v>
      </c>
      <c r="BV33" s="32">
        <f t="shared" si="28"/>
        <v>3</v>
      </c>
      <c r="BW33" s="32">
        <f t="shared" si="29"/>
        <v>3.6</v>
      </c>
      <c r="BX33" s="32">
        <f t="shared" si="30"/>
        <v>3</v>
      </c>
      <c r="BY33" s="32">
        <f t="shared" si="31"/>
        <v>2.5</v>
      </c>
      <c r="BZ33" s="32">
        <f t="shared" si="32"/>
        <v>2.5</v>
      </c>
      <c r="CA33" s="32">
        <f t="shared" si="33"/>
        <v>6.2</v>
      </c>
      <c r="CB33" s="32">
        <f t="shared" si="34"/>
        <v>12.8</v>
      </c>
      <c r="CC33" s="32">
        <f t="shared" si="35"/>
        <v>12.8</v>
      </c>
      <c r="CD33" s="32">
        <f t="shared" si="36"/>
        <v>6.2</v>
      </c>
      <c r="CE33" s="32">
        <f t="shared" si="37"/>
        <v>12.8</v>
      </c>
      <c r="CF33" s="32">
        <f t="shared" si="38"/>
        <v>31.9</v>
      </c>
      <c r="CG33" s="32">
        <f t="shared" si="39"/>
        <v>22.2</v>
      </c>
      <c r="CH33" s="32">
        <f t="shared" si="40"/>
        <v>31.9</v>
      </c>
      <c r="CI33" s="48">
        <f t="shared" si="41"/>
        <v>26.6</v>
      </c>
      <c r="CJ33" s="50">
        <f t="shared" si="42"/>
        <v>1</v>
      </c>
    </row>
    <row r="34" spans="2:88" ht="11.25">
      <c r="B34" s="71">
        <f>IF(CJ34=0,"",SUM(CJ$13:CJ34))</f>
      </c>
      <c r="C34" s="10"/>
      <c r="D34" s="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8"/>
      <c r="P34" s="9">
        <f t="shared" si="0"/>
      </c>
      <c r="Q34" s="9">
        <f t="shared" si="1"/>
      </c>
      <c r="R34" s="9">
        <f t="shared" si="2"/>
      </c>
      <c r="S34" s="9">
        <f t="shared" si="3"/>
      </c>
      <c r="T34" s="9">
        <f t="shared" si="4"/>
      </c>
      <c r="U34" s="9">
        <f t="shared" si="5"/>
      </c>
      <c r="V34" s="9">
        <f t="shared" si="6"/>
      </c>
      <c r="W34" s="9">
        <f t="shared" si="7"/>
      </c>
      <c r="X34" s="9">
        <f t="shared" si="8"/>
      </c>
      <c r="Y34" s="9">
        <f t="shared" si="9"/>
      </c>
      <c r="Z34" s="9">
        <f t="shared" si="10"/>
      </c>
      <c r="AA34" s="9">
        <f t="shared" si="11"/>
      </c>
      <c r="AB34" s="9">
        <f t="shared" si="12"/>
      </c>
      <c r="AC34" s="9">
        <f t="shared" si="13"/>
      </c>
      <c r="AD34" s="9">
        <f t="shared" si="14"/>
      </c>
      <c r="AE34" s="18">
        <f t="shared" si="15"/>
      </c>
      <c r="AF34" s="34"/>
      <c r="AG34" s="8"/>
      <c r="AH34" s="36"/>
      <c r="AI34" s="37"/>
      <c r="AJ34" s="37"/>
      <c r="AK34" s="37"/>
      <c r="AL34" s="37"/>
      <c r="AM34" s="37"/>
      <c r="AN34" s="37"/>
      <c r="AO34" s="37"/>
      <c r="AP34" s="37"/>
      <c r="AQ34" s="37"/>
      <c r="AR34" s="8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8"/>
      <c r="BI34" s="32">
        <f t="shared" si="16"/>
        <v>0</v>
      </c>
      <c r="BJ34" s="32">
        <f t="shared" si="17"/>
        <v>0</v>
      </c>
      <c r="BK34" s="32">
        <f t="shared" si="18"/>
        <v>0</v>
      </c>
      <c r="BL34" s="32">
        <f t="shared" si="19"/>
        <v>0</v>
      </c>
      <c r="BM34" s="32">
        <f t="shared" si="20"/>
        <v>0</v>
      </c>
      <c r="BN34" s="32">
        <f t="shared" si="21"/>
        <v>0</v>
      </c>
      <c r="BO34" s="32">
        <f t="shared" si="22"/>
        <v>0</v>
      </c>
      <c r="BP34" s="32">
        <f t="shared" si="23"/>
        <v>0</v>
      </c>
      <c r="BQ34" s="32">
        <f t="shared" si="24"/>
        <v>0</v>
      </c>
      <c r="BR34" s="32">
        <f t="shared" si="25"/>
        <v>0</v>
      </c>
      <c r="BS34" s="8"/>
      <c r="BT34" s="32">
        <f t="shared" si="26"/>
        <v>0</v>
      </c>
      <c r="BU34" s="32">
        <f t="shared" si="27"/>
        <v>0</v>
      </c>
      <c r="BV34" s="32">
        <f t="shared" si="28"/>
        <v>0</v>
      </c>
      <c r="BW34" s="32">
        <f t="shared" si="29"/>
        <v>0</v>
      </c>
      <c r="BX34" s="32">
        <f t="shared" si="30"/>
        <v>0</v>
      </c>
      <c r="BY34" s="32">
        <f t="shared" si="31"/>
        <v>0</v>
      </c>
      <c r="BZ34" s="32">
        <f t="shared" si="32"/>
        <v>0</v>
      </c>
      <c r="CA34" s="32">
        <f t="shared" si="33"/>
        <v>0</v>
      </c>
      <c r="CB34" s="32">
        <f t="shared" si="34"/>
        <v>0</v>
      </c>
      <c r="CC34" s="32">
        <f t="shared" si="35"/>
        <v>0</v>
      </c>
      <c r="CD34" s="32">
        <f t="shared" si="36"/>
        <v>0</v>
      </c>
      <c r="CE34" s="32">
        <f t="shared" si="37"/>
        <v>0</v>
      </c>
      <c r="CF34" s="32">
        <f t="shared" si="38"/>
        <v>0</v>
      </c>
      <c r="CG34" s="32">
        <f t="shared" si="39"/>
        <v>0</v>
      </c>
      <c r="CH34" s="32">
        <f t="shared" si="40"/>
        <v>0</v>
      </c>
      <c r="CI34" s="48">
        <f t="shared" si="41"/>
        <v>0</v>
      </c>
      <c r="CJ34" s="50">
        <f t="shared" si="42"/>
        <v>0</v>
      </c>
    </row>
    <row r="35" spans="2:88" ht="11.25">
      <c r="B35" s="71">
        <f>IF(CJ35=0,"",SUM(CJ$13:CJ35))</f>
      </c>
      <c r="C35" s="10"/>
      <c r="D35" s="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8"/>
      <c r="P35" s="9">
        <f t="shared" si="0"/>
      </c>
      <c r="Q35" s="9">
        <f t="shared" si="1"/>
      </c>
      <c r="R35" s="9">
        <f t="shared" si="2"/>
      </c>
      <c r="S35" s="9">
        <f t="shared" si="3"/>
      </c>
      <c r="T35" s="9">
        <f t="shared" si="4"/>
      </c>
      <c r="U35" s="9">
        <f t="shared" si="5"/>
      </c>
      <c r="V35" s="9">
        <f t="shared" si="6"/>
      </c>
      <c r="W35" s="9">
        <f t="shared" si="7"/>
      </c>
      <c r="X35" s="9">
        <f t="shared" si="8"/>
      </c>
      <c r="Y35" s="9">
        <f t="shared" si="9"/>
      </c>
      <c r="Z35" s="9">
        <f t="shared" si="10"/>
      </c>
      <c r="AA35" s="9">
        <f t="shared" si="11"/>
      </c>
      <c r="AB35" s="9">
        <f t="shared" si="12"/>
      </c>
      <c r="AC35" s="9">
        <f t="shared" si="13"/>
      </c>
      <c r="AD35" s="9">
        <f t="shared" si="14"/>
      </c>
      <c r="AE35" s="18">
        <f t="shared" si="15"/>
      </c>
      <c r="AF35" s="34"/>
      <c r="AG35" s="8"/>
      <c r="AH35" s="36"/>
      <c r="AI35" s="37"/>
      <c r="AJ35" s="37"/>
      <c r="AK35" s="37"/>
      <c r="AL35" s="37"/>
      <c r="AM35" s="37"/>
      <c r="AN35" s="37"/>
      <c r="AO35" s="37"/>
      <c r="AP35" s="37"/>
      <c r="AQ35" s="37"/>
      <c r="AR35" s="8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8"/>
      <c r="BI35" s="32">
        <f t="shared" si="16"/>
        <v>0</v>
      </c>
      <c r="BJ35" s="32">
        <f t="shared" si="17"/>
        <v>0</v>
      </c>
      <c r="BK35" s="32">
        <f t="shared" si="18"/>
        <v>0</v>
      </c>
      <c r="BL35" s="32">
        <f t="shared" si="19"/>
        <v>0</v>
      </c>
      <c r="BM35" s="32">
        <f t="shared" si="20"/>
        <v>0</v>
      </c>
      <c r="BN35" s="32">
        <f t="shared" si="21"/>
        <v>0</v>
      </c>
      <c r="BO35" s="32">
        <f t="shared" si="22"/>
        <v>0</v>
      </c>
      <c r="BP35" s="32">
        <f t="shared" si="23"/>
        <v>0</v>
      </c>
      <c r="BQ35" s="32">
        <f t="shared" si="24"/>
        <v>0</v>
      </c>
      <c r="BR35" s="32">
        <f t="shared" si="25"/>
        <v>0</v>
      </c>
      <c r="BS35" s="8"/>
      <c r="BT35" s="32">
        <f t="shared" si="26"/>
        <v>0</v>
      </c>
      <c r="BU35" s="32">
        <f t="shared" si="27"/>
        <v>0</v>
      </c>
      <c r="BV35" s="32">
        <f t="shared" si="28"/>
        <v>0</v>
      </c>
      <c r="BW35" s="32">
        <f t="shared" si="29"/>
        <v>0</v>
      </c>
      <c r="BX35" s="32">
        <f t="shared" si="30"/>
        <v>0</v>
      </c>
      <c r="BY35" s="32">
        <f t="shared" si="31"/>
        <v>0</v>
      </c>
      <c r="BZ35" s="32">
        <f t="shared" si="32"/>
        <v>0</v>
      </c>
      <c r="CA35" s="32">
        <f t="shared" si="33"/>
        <v>0</v>
      </c>
      <c r="CB35" s="32">
        <f t="shared" si="34"/>
        <v>0</v>
      </c>
      <c r="CC35" s="32">
        <f t="shared" si="35"/>
        <v>0</v>
      </c>
      <c r="CD35" s="32">
        <f t="shared" si="36"/>
        <v>0</v>
      </c>
      <c r="CE35" s="32">
        <f t="shared" si="37"/>
        <v>0</v>
      </c>
      <c r="CF35" s="32">
        <f t="shared" si="38"/>
        <v>0</v>
      </c>
      <c r="CG35" s="32">
        <f t="shared" si="39"/>
        <v>0</v>
      </c>
      <c r="CH35" s="32">
        <f t="shared" si="40"/>
        <v>0</v>
      </c>
      <c r="CI35" s="48">
        <f t="shared" si="41"/>
        <v>0</v>
      </c>
      <c r="CJ35" s="50">
        <f t="shared" si="42"/>
        <v>0</v>
      </c>
    </row>
    <row r="36" spans="2:88" ht="12" thickBot="1">
      <c r="B36" s="20" t="s">
        <v>35</v>
      </c>
      <c r="C36" s="20"/>
      <c r="D36" s="21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5"/>
      <c r="AG36" s="26"/>
      <c r="AH36" s="26" t="s">
        <v>16</v>
      </c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7"/>
      <c r="BI36" s="23" t="s">
        <v>17</v>
      </c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4"/>
      <c r="CJ36" s="24"/>
    </row>
    <row r="37" spans="3:88" ht="11.25">
      <c r="C37" s="1"/>
      <c r="E37" s="4">
        <f aca="true" t="shared" si="43" ref="E37:N37">IF($CJ37=1,ROUND(BI38,0),TRUNC(BI38))</f>
        <v>22</v>
      </c>
      <c r="F37" s="4">
        <f t="shared" si="43"/>
        <v>21</v>
      </c>
      <c r="G37" s="4">
        <f t="shared" si="43"/>
        <v>22</v>
      </c>
      <c r="H37" s="4">
        <f t="shared" si="43"/>
        <v>30</v>
      </c>
      <c r="I37" s="4">
        <f t="shared" si="43"/>
        <v>27</v>
      </c>
      <c r="J37" s="4">
        <f t="shared" si="43"/>
        <v>30</v>
      </c>
      <c r="K37" s="4">
        <f t="shared" si="43"/>
        <v>32</v>
      </c>
      <c r="L37" s="4">
        <f t="shared" si="43"/>
        <v>29</v>
      </c>
      <c r="M37" s="4">
        <f t="shared" si="43"/>
        <v>29</v>
      </c>
      <c r="N37" s="4" t="e">
        <f t="shared" si="43"/>
        <v>#VALUE!</v>
      </c>
      <c r="O37" s="2"/>
      <c r="P37" s="4"/>
      <c r="Q37" s="4">
        <f>BU40</f>
        <v>22</v>
      </c>
      <c r="R37" s="4"/>
      <c r="S37" s="4">
        <f>BW40</f>
        <v>22</v>
      </c>
      <c r="T37" s="4"/>
      <c r="U37" s="4">
        <f>BY40</f>
        <v>21</v>
      </c>
      <c r="V37" s="4"/>
      <c r="W37" s="4">
        <f>CA40</f>
        <v>24</v>
      </c>
      <c r="X37" s="4"/>
      <c r="Y37" s="4">
        <f>CC40</f>
        <v>30</v>
      </c>
      <c r="Z37" s="4"/>
      <c r="AA37" s="4">
        <f>CE40</f>
        <v>29</v>
      </c>
      <c r="AB37" s="4"/>
      <c r="AC37" s="4">
        <f>CG40</f>
        <v>32</v>
      </c>
      <c r="AD37" s="4"/>
      <c r="AE37" s="4">
        <f>CI40</f>
        <v>33</v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>
        <f aca="true" t="shared" si="44" ref="BI37:BR37">SUM(BI14:BI36)</f>
        <v>55.60000000000001</v>
      </c>
      <c r="BJ37" s="2">
        <f t="shared" si="44"/>
        <v>47</v>
      </c>
      <c r="BK37" s="2">
        <f t="shared" si="44"/>
        <v>61.600000000000016</v>
      </c>
      <c r="BL37" s="2">
        <f t="shared" si="44"/>
        <v>277.20000000000005</v>
      </c>
      <c r="BM37" s="2">
        <f t="shared" si="44"/>
        <v>138.4</v>
      </c>
      <c r="BN37" s="2">
        <f t="shared" si="44"/>
        <v>264.8</v>
      </c>
      <c r="BO37" s="2">
        <f t="shared" si="44"/>
        <v>385.40000000000015</v>
      </c>
      <c r="BP37" s="2">
        <f t="shared" si="44"/>
        <v>211.8000000000001</v>
      </c>
      <c r="BQ37" s="2">
        <f t="shared" si="44"/>
        <v>207.39999999999995</v>
      </c>
      <c r="BR37" s="2">
        <f t="shared" si="44"/>
        <v>0</v>
      </c>
      <c r="BS37" s="2"/>
      <c r="BT37" s="2">
        <f aca="true" t="shared" si="45" ref="BT37:CI37">SUM(BT14:BT36)</f>
        <v>55.60000000000001</v>
      </c>
      <c r="BU37" s="2">
        <f t="shared" si="45"/>
        <v>61.600000000000016</v>
      </c>
      <c r="BV37" s="2">
        <f t="shared" si="45"/>
        <v>55.60000000000001</v>
      </c>
      <c r="BW37" s="2">
        <f t="shared" si="45"/>
        <v>61.600000000000016</v>
      </c>
      <c r="BX37" s="2">
        <f t="shared" si="45"/>
        <v>55.60000000000001</v>
      </c>
      <c r="BY37" s="2">
        <f t="shared" si="45"/>
        <v>47</v>
      </c>
      <c r="BZ37" s="2">
        <f t="shared" si="45"/>
        <v>47</v>
      </c>
      <c r="CA37" s="2">
        <f t="shared" si="45"/>
        <v>138.4</v>
      </c>
      <c r="CB37" s="2">
        <f t="shared" si="45"/>
        <v>385.40000000000015</v>
      </c>
      <c r="CC37" s="2">
        <f t="shared" si="45"/>
        <v>211.8000000000001</v>
      </c>
      <c r="CD37" s="2">
        <f t="shared" si="45"/>
        <v>138.4</v>
      </c>
      <c r="CE37" s="2">
        <f t="shared" si="45"/>
        <v>385.40000000000015</v>
      </c>
      <c r="CF37" s="2">
        <f t="shared" si="45"/>
        <v>446.99999999999994</v>
      </c>
      <c r="CG37" s="2">
        <f t="shared" si="45"/>
        <v>351.19999999999993</v>
      </c>
      <c r="CH37" s="2">
        <f t="shared" si="45"/>
        <v>484.99999999999983</v>
      </c>
      <c r="CI37" s="2">
        <f t="shared" si="45"/>
        <v>526.1000000000003</v>
      </c>
      <c r="CJ37" s="1">
        <f>SUM(CJ14:CJ35)</f>
        <v>20</v>
      </c>
    </row>
    <row r="38" spans="3:87" ht="12.75" customHeight="1">
      <c r="C38" s="1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1">
        <f aca="true" t="shared" si="46" ref="BI38:BQ38">LOG(BI37,1.2)</f>
        <v>22.038991285038062</v>
      </c>
      <c r="BJ38" s="1">
        <f t="shared" si="46"/>
        <v>21.117347116891892</v>
      </c>
      <c r="BK38" s="1">
        <f t="shared" si="46"/>
        <v>22.601067822146344</v>
      </c>
      <c r="BL38" s="1">
        <f t="shared" si="46"/>
        <v>30.850654010553363</v>
      </c>
      <c r="BM38" s="1">
        <f t="shared" si="46"/>
        <v>27.04094968185925</v>
      </c>
      <c r="BN38" s="1">
        <f t="shared" si="46"/>
        <v>30.599644508124562</v>
      </c>
      <c r="BO38" s="1">
        <f t="shared" si="46"/>
        <v>32.65813357829829</v>
      </c>
      <c r="BP38" s="1">
        <f t="shared" si="46"/>
        <v>29.374707672224577</v>
      </c>
      <c r="BQ38" s="1">
        <f t="shared" si="46"/>
        <v>29.259564198567183</v>
      </c>
      <c r="BR38" s="1" t="str">
        <f>IF(BR37=0,"-",LOG(BR37,1.2))</f>
        <v>-</v>
      </c>
      <c r="BT38" s="1">
        <f aca="true" t="shared" si="47" ref="BT38:CI38">IF(BT37=0,"-",LOG(BT37,1.2))</f>
        <v>22.038991285038062</v>
      </c>
      <c r="BU38" s="1">
        <f t="shared" si="47"/>
        <v>22.601067822146344</v>
      </c>
      <c r="BV38" s="1">
        <f t="shared" si="47"/>
        <v>22.038991285038062</v>
      </c>
      <c r="BW38" s="1">
        <f t="shared" si="47"/>
        <v>22.601067822146344</v>
      </c>
      <c r="BX38" s="1">
        <f t="shared" si="47"/>
        <v>22.038991285038062</v>
      </c>
      <c r="BY38" s="1">
        <f t="shared" si="47"/>
        <v>21.117347116891892</v>
      </c>
      <c r="BZ38" s="1">
        <f t="shared" si="47"/>
        <v>21.117347116891892</v>
      </c>
      <c r="CA38" s="1">
        <f t="shared" si="47"/>
        <v>27.04094968185925</v>
      </c>
      <c r="CB38" s="1">
        <f t="shared" si="47"/>
        <v>32.65813357829829</v>
      </c>
      <c r="CC38" s="1">
        <f t="shared" si="47"/>
        <v>29.374707672224577</v>
      </c>
      <c r="CD38" s="1">
        <f t="shared" si="47"/>
        <v>27.04094968185925</v>
      </c>
      <c r="CE38" s="1">
        <f t="shared" si="47"/>
        <v>32.65813357829829</v>
      </c>
      <c r="CF38" s="1">
        <f t="shared" si="47"/>
        <v>33.4714045992389</v>
      </c>
      <c r="CG38" s="1">
        <f t="shared" si="47"/>
        <v>32.14845224465148</v>
      </c>
      <c r="CH38" s="1">
        <f t="shared" si="47"/>
        <v>33.91891227610742</v>
      </c>
      <c r="CI38" s="1">
        <f t="shared" si="47"/>
        <v>34.3650603851388</v>
      </c>
    </row>
    <row r="39" spans="3:87" ht="11.25">
      <c r="C39" s="1"/>
      <c r="BT39" s="1">
        <f aca="true" t="shared" si="48" ref="BT39:CI39">IF(BT38="-","-",IF($CJ37=1,ROUND(BT38,0),TRUNC(BT38)))</f>
        <v>22</v>
      </c>
      <c r="BU39" s="1">
        <f t="shared" si="48"/>
        <v>22</v>
      </c>
      <c r="BV39" s="1">
        <f t="shared" si="48"/>
        <v>22</v>
      </c>
      <c r="BW39" s="1">
        <f t="shared" si="48"/>
        <v>22</v>
      </c>
      <c r="BX39" s="1">
        <f t="shared" si="48"/>
        <v>22</v>
      </c>
      <c r="BY39" s="1">
        <f t="shared" si="48"/>
        <v>21</v>
      </c>
      <c r="BZ39" s="1">
        <f t="shared" si="48"/>
        <v>21</v>
      </c>
      <c r="CA39" s="1">
        <f t="shared" si="48"/>
        <v>27</v>
      </c>
      <c r="CB39" s="1">
        <f t="shared" si="48"/>
        <v>32</v>
      </c>
      <c r="CC39" s="1">
        <f t="shared" si="48"/>
        <v>29</v>
      </c>
      <c r="CD39" s="1">
        <f t="shared" si="48"/>
        <v>27</v>
      </c>
      <c r="CE39" s="1">
        <f t="shared" si="48"/>
        <v>32</v>
      </c>
      <c r="CF39" s="1">
        <f t="shared" si="48"/>
        <v>33</v>
      </c>
      <c r="CG39" s="1">
        <f t="shared" si="48"/>
        <v>32</v>
      </c>
      <c r="CH39" s="1">
        <f t="shared" si="48"/>
        <v>33</v>
      </c>
      <c r="CI39" s="1">
        <f t="shared" si="48"/>
        <v>34</v>
      </c>
    </row>
    <row r="40" spans="3:87" ht="11.25">
      <c r="C40" s="1"/>
      <c r="BU40" s="4">
        <f>IF(BU39="-","-",TRUNC(AVERAGE(BT39:BU39)))</f>
        <v>22</v>
      </c>
      <c r="BW40" s="4">
        <f>IF(BW39="-","-",TRUNC(AVERAGE(BV39:BW39)))</f>
        <v>22</v>
      </c>
      <c r="BY40" s="4">
        <f>IF(BY39="-","-",TRUNC(AVERAGE(BX39:BY39)))</f>
        <v>21</v>
      </c>
      <c r="CA40" s="4">
        <f>IF(CA39="-","-",TRUNC(AVERAGE(BZ39:CA39)))</f>
        <v>24</v>
      </c>
      <c r="CC40" s="4">
        <f>IF(CC39="-","-",TRUNC(AVERAGE(CB39:CC39)))</f>
        <v>30</v>
      </c>
      <c r="CE40" s="4">
        <f>IF(CE39="-","-",TRUNC(AVERAGE(CD39:CE39)))</f>
        <v>29</v>
      </c>
      <c r="CG40" s="4">
        <f>IF(CG39="-","-",TRUNC(AVERAGE(CF39:CG39)))</f>
        <v>32</v>
      </c>
      <c r="CI40" s="4">
        <f>IF(CI39="-","-",TRUNC(AVERAGE(CH39:CI39)))</f>
        <v>33</v>
      </c>
    </row>
    <row r="41" spans="2:88" ht="11.25">
      <c r="B41" s="55" t="s">
        <v>56</v>
      </c>
      <c r="C41" s="53"/>
      <c r="D41" s="53"/>
      <c r="E41" s="53"/>
      <c r="F41" s="54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</row>
    <row r="42" spans="3:60" ht="11.25">
      <c r="C42" s="1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ht="11.25">
      <c r="C43" s="1"/>
    </row>
    <row r="44" ht="11.25">
      <c r="C44" s="1"/>
    </row>
    <row r="45" ht="11.25">
      <c r="C45" s="1"/>
    </row>
    <row r="46" ht="11.25">
      <c r="C46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KOJIMA Takuto</cp:lastModifiedBy>
  <dcterms:created xsi:type="dcterms:W3CDTF">2007-12-23T09:58:09Z</dcterms:created>
  <dcterms:modified xsi:type="dcterms:W3CDTF">2008-11-07T20:06:38Z</dcterms:modified>
  <cp:category/>
  <cp:version/>
  <cp:contentType/>
  <cp:contentStatus/>
</cp:coreProperties>
</file>